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https://synexie83-my.sharepoint.com/personal/mgarcia_synexie_fr/Documents/Bureau/Travail/3. Lemmpo/Template Lemmpo/"/>
    </mc:Choice>
  </mc:AlternateContent>
  <xr:revisionPtr revIDLastSave="39" documentId="8_{3C6B4DE6-29DD-457F-8C4C-D7E217642202}" xr6:coauthVersionLast="47" xr6:coauthVersionMax="47" xr10:uidLastSave="{3E9A0BB1-E0F7-4CBD-8EEF-AEE99972147E}"/>
  <bookViews>
    <workbookView xWindow="-110" yWindow="-110" windowWidth="19420" windowHeight="11500" xr2:uid="{00000000-000D-0000-FFFF-FFFF00000000}"/>
  </bookViews>
  <sheets>
    <sheet name="Paramétrage" sheetId="1" r:id="rId1"/>
    <sheet name="Suivi des temps équipe" sheetId="2" r:id="rId2"/>
    <sheet name="Synthèse"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7" i="3" l="1"/>
  <c r="B47" i="3" s="1"/>
  <c r="A46" i="3"/>
  <c r="D46" i="3" s="1"/>
  <c r="A45" i="3"/>
  <c r="C45" i="3" s="1"/>
  <c r="A44" i="3"/>
  <c r="B44" i="3" s="1"/>
  <c r="A43" i="3"/>
  <c r="D43" i="3" s="1"/>
  <c r="A42" i="3"/>
  <c r="D42" i="3" s="1"/>
  <c r="A41" i="3"/>
  <c r="D41" i="3" s="1"/>
  <c r="H40" i="3"/>
  <c r="G40" i="3"/>
  <c r="I40" i="3" s="1"/>
  <c r="A40" i="3"/>
  <c r="D40" i="3" s="1"/>
  <c r="H39" i="3"/>
  <c r="G39" i="3"/>
  <c r="I39" i="3" s="1"/>
  <c r="A39" i="3"/>
  <c r="D39" i="3" s="1"/>
  <c r="G38" i="3"/>
  <c r="A38" i="3"/>
  <c r="D38" i="3" s="1"/>
  <c r="H37" i="3"/>
  <c r="G37" i="3"/>
  <c r="I37" i="3" s="1"/>
  <c r="A37" i="3"/>
  <c r="K32" i="3"/>
  <c r="N32" i="3" s="1"/>
  <c r="F32" i="3"/>
  <c r="H32" i="3" s="1"/>
  <c r="A32" i="3"/>
  <c r="D32" i="3" s="1"/>
  <c r="K31" i="3"/>
  <c r="N31" i="3" s="1"/>
  <c r="F31" i="3"/>
  <c r="I31" i="3" s="1"/>
  <c r="A31" i="3"/>
  <c r="D31" i="3" s="1"/>
  <c r="K30" i="3"/>
  <c r="N30" i="3" s="1"/>
  <c r="F30" i="3"/>
  <c r="G30" i="3" s="1"/>
  <c r="A30" i="3"/>
  <c r="D30" i="3" s="1"/>
  <c r="K29" i="3"/>
  <c r="N29" i="3" s="1"/>
  <c r="F29" i="3"/>
  <c r="I29" i="3" s="1"/>
  <c r="A29" i="3"/>
  <c r="D29" i="3" s="1"/>
  <c r="K28" i="3"/>
  <c r="N28" i="3" s="1"/>
  <c r="F28" i="3"/>
  <c r="I28" i="3" s="1"/>
  <c r="A28" i="3"/>
  <c r="D28" i="3" s="1"/>
  <c r="K27" i="3"/>
  <c r="L27" i="3" s="1"/>
  <c r="F27" i="3"/>
  <c r="I27" i="3" s="1"/>
  <c r="A27" i="3"/>
  <c r="D27" i="3" s="1"/>
  <c r="K26" i="3"/>
  <c r="N26" i="3" s="1"/>
  <c r="F26" i="3"/>
  <c r="H26" i="3" s="1"/>
  <c r="A26" i="3"/>
  <c r="D26" i="3" s="1"/>
  <c r="K25" i="3"/>
  <c r="N25" i="3" s="1"/>
  <c r="F25" i="3"/>
  <c r="H25" i="3" s="1"/>
  <c r="A25" i="3"/>
  <c r="D25" i="3" s="1"/>
  <c r="K24" i="3"/>
  <c r="L24" i="3" s="1"/>
  <c r="F24" i="3"/>
  <c r="H24" i="3" s="1"/>
  <c r="A24" i="3"/>
  <c r="D24" i="3" s="1"/>
  <c r="K23" i="3"/>
  <c r="N23" i="3" s="1"/>
  <c r="F23" i="3"/>
  <c r="H23" i="3" s="1"/>
  <c r="A23" i="3"/>
  <c r="D23" i="3" s="1"/>
  <c r="K22" i="3"/>
  <c r="N22" i="3" s="1"/>
  <c r="F22" i="3"/>
  <c r="H22" i="3" s="1"/>
  <c r="A22" i="3"/>
  <c r="D22" i="3" s="1"/>
  <c r="K21" i="3"/>
  <c r="L21" i="3" s="1"/>
  <c r="F21" i="3"/>
  <c r="H21" i="3" s="1"/>
  <c r="A21" i="3"/>
  <c r="D21" i="3" s="1"/>
  <c r="K20" i="3"/>
  <c r="N20" i="3" s="1"/>
  <c r="F20" i="3"/>
  <c r="H20" i="3" s="1"/>
  <c r="A20" i="3"/>
  <c r="D20" i="3" s="1"/>
  <c r="K19" i="3"/>
  <c r="N19" i="3" s="1"/>
  <c r="F19" i="3"/>
  <c r="H19" i="3" s="1"/>
  <c r="A19" i="3"/>
  <c r="D19" i="3" s="1"/>
  <c r="K18" i="3"/>
  <c r="L18" i="3" s="1"/>
  <c r="F18" i="3"/>
  <c r="A18" i="3"/>
  <c r="A10" i="3"/>
  <c r="A75" i="2"/>
  <c r="O68" i="2"/>
  <c r="K68" i="2"/>
  <c r="L68" i="2" s="1"/>
  <c r="A68" i="2"/>
  <c r="O67" i="2"/>
  <c r="K67" i="2"/>
  <c r="L67" i="2" s="1"/>
  <c r="A67" i="2"/>
  <c r="O66" i="2"/>
  <c r="K66" i="2"/>
  <c r="L66" i="2" s="1"/>
  <c r="A66" i="2"/>
  <c r="O65" i="2"/>
  <c r="K65" i="2"/>
  <c r="L65" i="2" s="1"/>
  <c r="A65" i="2"/>
  <c r="O64" i="2"/>
  <c r="K64" i="2"/>
  <c r="L64" i="2" s="1"/>
  <c r="A64" i="2"/>
  <c r="O63" i="2"/>
  <c r="K63" i="2"/>
  <c r="L63" i="2" s="1"/>
  <c r="A63" i="2"/>
  <c r="O62" i="2"/>
  <c r="K62" i="2"/>
  <c r="L62" i="2" s="1"/>
  <c r="A62" i="2"/>
  <c r="O61" i="2"/>
  <c r="K61" i="2"/>
  <c r="L61" i="2" s="1"/>
  <c r="A61" i="2"/>
  <c r="O60" i="2"/>
  <c r="K60" i="2"/>
  <c r="L60" i="2" s="1"/>
  <c r="A60" i="2"/>
  <c r="O59" i="2"/>
  <c r="K59" i="2"/>
  <c r="L59" i="2" s="1"/>
  <c r="A59" i="2"/>
  <c r="O58" i="2"/>
  <c r="K58" i="2"/>
  <c r="L58" i="2" s="1"/>
  <c r="A58" i="2"/>
  <c r="O57" i="2"/>
  <c r="K57" i="2"/>
  <c r="L57" i="2" s="1"/>
  <c r="A57" i="2"/>
  <c r="O56" i="2"/>
  <c r="K56" i="2"/>
  <c r="L56" i="2" s="1"/>
  <c r="A56" i="2"/>
  <c r="O55" i="2"/>
  <c r="K55" i="2"/>
  <c r="L55" i="2" s="1"/>
  <c r="A55" i="2"/>
  <c r="O54" i="2"/>
  <c r="K54" i="2"/>
  <c r="L54" i="2" s="1"/>
  <c r="A54" i="2"/>
  <c r="O53" i="2"/>
  <c r="K53" i="2"/>
  <c r="L53" i="2" s="1"/>
  <c r="A53" i="2"/>
  <c r="O52" i="2"/>
  <c r="K52" i="2"/>
  <c r="L52" i="2" s="1"/>
  <c r="A52" i="2"/>
  <c r="O51" i="2"/>
  <c r="K51" i="2"/>
  <c r="L51" i="2" s="1"/>
  <c r="A51" i="2"/>
  <c r="O50" i="2"/>
  <c r="K50" i="2"/>
  <c r="L50" i="2" s="1"/>
  <c r="A50" i="2"/>
  <c r="O49" i="2"/>
  <c r="K49" i="2"/>
  <c r="L49" i="2" s="1"/>
  <c r="A49" i="2"/>
  <c r="O48" i="2"/>
  <c r="K48" i="2"/>
  <c r="L48" i="2" s="1"/>
  <c r="A48" i="2"/>
  <c r="O47" i="2"/>
  <c r="K47" i="2"/>
  <c r="L47" i="2" s="1"/>
  <c r="A47" i="2"/>
  <c r="O46" i="2"/>
  <c r="K46" i="2"/>
  <c r="L46" i="2" s="1"/>
  <c r="A46" i="2"/>
  <c r="O45" i="2"/>
  <c r="K45" i="2"/>
  <c r="L45" i="2" s="1"/>
  <c r="A45" i="2"/>
  <c r="O44" i="2"/>
  <c r="K44" i="2"/>
  <c r="L44" i="2" s="1"/>
  <c r="A44" i="2"/>
  <c r="O43" i="2"/>
  <c r="K43" i="2"/>
  <c r="L43" i="2" s="1"/>
  <c r="A43" i="2"/>
  <c r="O42" i="2"/>
  <c r="K42" i="2"/>
  <c r="L42" i="2" s="1"/>
  <c r="A42" i="2"/>
  <c r="O41" i="2"/>
  <c r="K41" i="2"/>
  <c r="L41" i="2" s="1"/>
  <c r="A41" i="2"/>
  <c r="O40" i="2"/>
  <c r="K40" i="2"/>
  <c r="L40" i="2" s="1"/>
  <c r="A40" i="2"/>
  <c r="O39" i="2"/>
  <c r="K39" i="2"/>
  <c r="L39" i="2" s="1"/>
  <c r="A39" i="2"/>
  <c r="O38" i="2"/>
  <c r="K38" i="2"/>
  <c r="L38" i="2" s="1"/>
  <c r="A38" i="2"/>
  <c r="O37" i="2"/>
  <c r="K37" i="2"/>
  <c r="L37" i="2" s="1"/>
  <c r="A37" i="2"/>
  <c r="O36" i="2"/>
  <c r="K36" i="2"/>
  <c r="L36" i="2" s="1"/>
  <c r="A36" i="2"/>
  <c r="O35" i="2"/>
  <c r="K35" i="2"/>
  <c r="L35" i="2" s="1"/>
  <c r="A35" i="2"/>
  <c r="O34" i="2"/>
  <c r="K34" i="2"/>
  <c r="L34" i="2" s="1"/>
  <c r="A34" i="2"/>
  <c r="O33" i="2"/>
  <c r="K33" i="2"/>
  <c r="L33" i="2" s="1"/>
  <c r="A33" i="2"/>
  <c r="O32" i="2"/>
  <c r="K32" i="2"/>
  <c r="L32" i="2" s="1"/>
  <c r="A32" i="2"/>
  <c r="O31" i="2"/>
  <c r="K31" i="2"/>
  <c r="L31" i="2" s="1"/>
  <c r="A31" i="2"/>
  <c r="O30" i="2"/>
  <c r="K30" i="2"/>
  <c r="L30" i="2" s="1"/>
  <c r="A30" i="2"/>
  <c r="O29" i="2"/>
  <c r="K29" i="2"/>
  <c r="L29" i="2" s="1"/>
  <c r="A29" i="2"/>
  <c r="O28" i="2"/>
  <c r="K28" i="2"/>
  <c r="L28" i="2" s="1"/>
  <c r="A28" i="2"/>
  <c r="O27" i="2"/>
  <c r="K27" i="2"/>
  <c r="L27" i="2" s="1"/>
  <c r="A27" i="2"/>
  <c r="O26" i="2"/>
  <c r="K26" i="2"/>
  <c r="L26" i="2" s="1"/>
  <c r="A26" i="2"/>
  <c r="O25" i="2"/>
  <c r="K25" i="2"/>
  <c r="L25" i="2" s="1"/>
  <c r="A25" i="2"/>
  <c r="O24" i="2"/>
  <c r="K24" i="2"/>
  <c r="L24" i="2" s="1"/>
  <c r="A24" i="2"/>
  <c r="O23" i="2"/>
  <c r="K23" i="2"/>
  <c r="L23" i="2" s="1"/>
  <c r="A23" i="2"/>
  <c r="O22" i="2"/>
  <c r="K22" i="2"/>
  <c r="L22" i="2" s="1"/>
  <c r="A22" i="2"/>
  <c r="O21" i="2"/>
  <c r="K21" i="2"/>
  <c r="L21" i="2" s="1"/>
  <c r="A21" i="2"/>
  <c r="O20" i="2"/>
  <c r="K20" i="2"/>
  <c r="L20" i="2" s="1"/>
  <c r="A20" i="2"/>
  <c r="O19" i="2"/>
  <c r="K19" i="2"/>
  <c r="L19" i="2" s="1"/>
  <c r="A19" i="2"/>
  <c r="O18" i="2"/>
  <c r="K18" i="2"/>
  <c r="L18" i="2" s="1"/>
  <c r="A18" i="2"/>
  <c r="O17" i="2"/>
  <c r="K17" i="2"/>
  <c r="L17" i="2" s="1"/>
  <c r="A17" i="2"/>
  <c r="O16" i="2"/>
  <c r="K16" i="2"/>
  <c r="L16" i="2" s="1"/>
  <c r="A16" i="2"/>
  <c r="O15" i="2"/>
  <c r="K15" i="2"/>
  <c r="L15" i="2" s="1"/>
  <c r="A15" i="2"/>
  <c r="O14" i="2"/>
  <c r="K14" i="2"/>
  <c r="L14" i="2" s="1"/>
  <c r="A14" i="2"/>
  <c r="O13" i="2"/>
  <c r="K13" i="2"/>
  <c r="L13" i="2" s="1"/>
  <c r="A13" i="2"/>
  <c r="O12" i="2"/>
  <c r="K12" i="2"/>
  <c r="L12" i="2" s="1"/>
  <c r="A12" i="2"/>
  <c r="O11" i="2"/>
  <c r="K11" i="2"/>
  <c r="L11" i="2" s="1"/>
  <c r="A11" i="2"/>
  <c r="O10" i="2"/>
  <c r="K10" i="2"/>
  <c r="L10" i="2" s="1"/>
  <c r="A10" i="2"/>
  <c r="K9" i="2"/>
  <c r="H38" i="3" s="1"/>
  <c r="A9" i="2"/>
  <c r="I75" i="2" l="1"/>
  <c r="G10" i="3"/>
  <c r="I38" i="3"/>
  <c r="H18" i="3"/>
  <c r="M27" i="3"/>
  <c r="I23" i="3"/>
  <c r="N24" i="3"/>
  <c r="N27" i="3"/>
  <c r="G23" i="3"/>
  <c r="M22" i="3"/>
  <c r="I25" i="3"/>
  <c r="N21" i="3"/>
  <c r="I20" i="3"/>
  <c r="G21" i="3"/>
  <c r="M18" i="3"/>
  <c r="H30" i="3"/>
  <c r="I30" i="3"/>
  <c r="G19" i="3"/>
  <c r="I19" i="3"/>
  <c r="M21" i="3"/>
  <c r="M25" i="3"/>
  <c r="M19" i="3"/>
  <c r="G24" i="3"/>
  <c r="G26" i="3"/>
  <c r="G28" i="3"/>
  <c r="G22" i="3"/>
  <c r="I26" i="3"/>
  <c r="L31" i="3"/>
  <c r="B38" i="3"/>
  <c r="G18" i="3"/>
  <c r="G20" i="3"/>
  <c r="I22" i="3"/>
  <c r="M24" i="3"/>
  <c r="M31" i="3"/>
  <c r="C38" i="3"/>
  <c r="M10" i="3"/>
  <c r="G27" i="3"/>
  <c r="G25" i="3"/>
  <c r="G32" i="3"/>
  <c r="G29" i="3"/>
  <c r="B43" i="3"/>
  <c r="L20" i="3"/>
  <c r="L23" i="3"/>
  <c r="L26" i="3"/>
  <c r="H29" i="3"/>
  <c r="L30" i="3"/>
  <c r="C43" i="3"/>
  <c r="M20" i="3"/>
  <c r="M23" i="3"/>
  <c r="M26" i="3"/>
  <c r="M30" i="3"/>
  <c r="H28" i="3"/>
  <c r="L29" i="3"/>
  <c r="I32" i="3"/>
  <c r="L19" i="3"/>
  <c r="L22" i="3"/>
  <c r="L25" i="3"/>
  <c r="M29" i="3"/>
  <c r="D45" i="3"/>
  <c r="G31" i="3"/>
  <c r="L32" i="3"/>
  <c r="E75" i="2"/>
  <c r="L9" i="2"/>
  <c r="A14" i="3" s="1"/>
  <c r="I21" i="3"/>
  <c r="I24" i="3"/>
  <c r="H27" i="3"/>
  <c r="L28" i="3"/>
  <c r="H31" i="3"/>
  <c r="M32" i="3"/>
  <c r="B41" i="3"/>
  <c r="B46" i="3"/>
  <c r="M28" i="3"/>
  <c r="B39" i="3"/>
  <c r="C41" i="3"/>
  <c r="C46" i="3"/>
  <c r="C39" i="3"/>
  <c r="D10" i="3"/>
  <c r="C44" i="3"/>
  <c r="B40" i="3"/>
  <c r="D44" i="3"/>
  <c r="D47" i="3"/>
  <c r="C18" i="3"/>
  <c r="C19" i="3"/>
  <c r="C20" i="3"/>
  <c r="C21" i="3"/>
  <c r="C22" i="3"/>
  <c r="C23" i="3"/>
  <c r="C24" i="3"/>
  <c r="C25" i="3"/>
  <c r="C26" i="3"/>
  <c r="C27" i="3"/>
  <c r="C28" i="3"/>
  <c r="C29" i="3"/>
  <c r="C30" i="3"/>
  <c r="C31" i="3"/>
  <c r="C32" i="3"/>
  <c r="C37" i="3"/>
  <c r="C40" i="3"/>
  <c r="B42" i="3"/>
  <c r="C47" i="3"/>
  <c r="B18" i="3"/>
  <c r="B19" i="3"/>
  <c r="B20" i="3"/>
  <c r="B21" i="3"/>
  <c r="B22" i="3"/>
  <c r="B23" i="3"/>
  <c r="B24" i="3"/>
  <c r="B25" i="3"/>
  <c r="B26" i="3"/>
  <c r="B27" i="3"/>
  <c r="B28" i="3"/>
  <c r="B29" i="3"/>
  <c r="B30" i="3"/>
  <c r="B31" i="3"/>
  <c r="B32" i="3"/>
  <c r="B37" i="3"/>
  <c r="C42" i="3"/>
  <c r="B45" i="3"/>
  <c r="O9" i="2" l="1"/>
  <c r="N18" i="3"/>
  <c r="I18" i="3"/>
  <c r="D37" i="3"/>
  <c r="D18" i="3"/>
  <c r="M75" i="2" l="1"/>
  <c r="L38" i="3"/>
  <c r="L41" i="3"/>
  <c r="L40" i="3"/>
  <c r="J10" i="3"/>
  <c r="L42" i="3"/>
  <c r="L37" i="3"/>
  <c r="L39" i="3"/>
</calcChain>
</file>

<file path=xl/sharedStrings.xml><?xml version="1.0" encoding="utf-8"?>
<sst xmlns="http://schemas.openxmlformats.org/spreadsheetml/2006/main" count="102" uniqueCount="76">
  <si>
    <t>Template Lemmpo — Suivi des temps équipe</t>
  </si>
  <si>
    <t>Lemmpo</t>
  </si>
  <si>
    <t>Configurez les listes utilisées dans le fichier : collaborateurs, équipes/sites, clients, projets et statuts de validation.</t>
  </si>
  <si>
    <t>Mode d’emploi : complétez les listes ci-dessous avant d’utiliser le suivi. Ces valeurs alimentent les menus déroulants et les vues de synthèse.</t>
  </si>
  <si>
    <t>Conseil Lemmpo : gardez des intitulés simples et homogènes pour fiabiliser les analyses.</t>
  </si>
  <si>
    <t>Collaborateurs</t>
  </si>
  <si>
    <t>Équipes / sites</t>
  </si>
  <si>
    <t>Clients</t>
  </si>
  <si>
    <t>Projets / missions</t>
  </si>
  <si>
    <t>Statuts manager</t>
  </si>
  <si>
    <t>Repères d’utilisation</t>
  </si>
  <si>
    <t>À valider</t>
  </si>
  <si>
    <t>1. Complétez les listes de paramétrage.</t>
  </si>
  <si>
    <t>Validé</t>
  </si>
  <si>
    <t>2. Ajoutez une ligne par journée, collaborateur et mission.</t>
  </si>
  <si>
    <t>À vérifier</t>
  </si>
  <si>
    <t>3. Les colonnes de calcul se remplissent automatiquement.</t>
  </si>
  <si>
    <t>Refusé</t>
  </si>
  <si>
    <t>4. La synthèse se met à jour à partir des lignes réellement saisies.</t>
  </si>
  <si>
    <t>5. Les statuts manager servent à suivre ce qui reste à valider.</t>
  </si>
  <si>
    <t>6. Ne modifiez pas les colonnes de calcul.</t>
  </si>
  <si>
    <t>7. Pour un suivi centralisé et multi-équipe, demandez une démo Lemmpo.</t>
  </si>
  <si>
    <t>Passez du suivi Excel au pilotage centralisé</t>
  </si>
  <si>
    <t>Avec Lemmpo, centralisez les temps, les validations, les absences, les plannings et les indicateurs dans un outil pensé pour les équipes terrain. Demandez une démo ou un devis sur lemmpo.com.</t>
  </si>
  <si>
    <t>Ajoutez une ligne par collaborateur, journée et mission. Les temps réalisés, écarts et contrôles se calculent automatiquement.</t>
  </si>
  <si>
    <t>Mode d’emploi : renseignez uniquement les colonnes de saisie. Les colonnes ID, Temps réalisé, Écart et Contrôle sont calculées automatiquement.</t>
  </si>
  <si>
    <t>Conseil Lemmpo : utilisez ce suivi pour cadrer votre organisation, puis centralisez validations et reporting dans Lemmpo.</t>
  </si>
  <si>
    <t>ID</t>
  </si>
  <si>
    <t>Date</t>
  </si>
  <si>
    <t>Collaborateur</t>
  </si>
  <si>
    <t>Équipe / site</t>
  </si>
  <si>
    <t>Client</t>
  </si>
  <si>
    <t>Projet / mission</t>
  </si>
  <si>
    <t>Début</t>
  </si>
  <si>
    <t>Fin</t>
  </si>
  <si>
    <t>Pause (min)</t>
  </si>
  <si>
    <t>Écart</t>
  </si>
  <si>
    <t>Statut manager</t>
  </si>
  <si>
    <t>Commentaire</t>
  </si>
  <si>
    <t>Contrôle</t>
  </si>
  <si>
    <t>Synthèse rapide</t>
  </si>
  <si>
    <t>Lignes saisies</t>
  </si>
  <si>
    <t>Heures réalisées</t>
  </si>
  <si>
    <t>Heures validées</t>
  </si>
  <si>
    <t>Points à finaliser</t>
  </si>
  <si>
    <t>Passez à l’étape supérieure avec Lemmpo</t>
  </si>
  <si>
    <t>Envie d’un suivi centralisé, de validations plus fluides et d’une vraie visibilité terrain ? Demandez une démo ou un devis sur lemmpo.com.</t>
  </si>
  <si>
    <t>Template Lemmpo — Synthèse suivi des temps</t>
  </si>
  <si>
    <t>Analysez les lignes saisies dans le suivi : volumes horaires, validations, écarts et vues par collaborateur, client, projet et équipe/site.</t>
  </si>
  <si>
    <t>Mode d’emploi : cet onglet se met à jour automatiquement à partir de l’onglet Suivi des temps équipe. Aucune saisie n’est nécessaire ici.</t>
  </si>
  <si>
    <t>Conseil Lemmpo : contrôlez les points à finaliser pour fiabiliser le pilotage opérationnel.</t>
  </si>
  <si>
    <t>Temps moyen</t>
  </si>
  <si>
    <t>Écart total</t>
  </si>
  <si>
    <t>Vue par collaborateur</t>
  </si>
  <si>
    <t>Vue par client</t>
  </si>
  <si>
    <t>Vue par projet</t>
  </si>
  <si>
    <t>Lignes</t>
  </si>
  <si>
    <t>Heures</t>
  </si>
  <si>
    <t>Moy.</t>
  </si>
  <si>
    <t>Projet</t>
  </si>
  <si>
    <t>Vue par équipe / site</t>
  </si>
  <si>
    <t>Suivi des validations</t>
  </si>
  <si>
    <t>Points de contrôle</t>
  </si>
  <si>
    <t>Statut</t>
  </si>
  <si>
    <t>Nb lignes</t>
  </si>
  <si>
    <t>À compléter</t>
  </si>
  <si>
    <t>Statut à finaliser</t>
  </si>
  <si>
    <t>Pause à vérifier</t>
  </si>
  <si>
    <t>Horaire à vérifier</t>
  </si>
  <si>
    <t>Écart important</t>
  </si>
  <si>
    <t>OK</t>
  </si>
  <si>
    <t>Passez du reporting manuel au pilotage en temps réel</t>
  </si>
  <si>
    <t>Avec Lemmpo, suivez les temps, les validations et les indicateurs dans une seule solution, avec une vision claire par collaborateur, client, projet et équipe. Demandez une démo ou un devis sur lemmpo.com.</t>
  </si>
  <si>
    <t>Temps prévu (h)</t>
  </si>
  <si>
    <t>Temps réalisé (h)</t>
  </si>
  <si>
    <t>Écart (h)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</si>
</sst>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h&quot;"/>
    <numFmt numFmtId="166" formatCode="h:mm;@"/>
  </numFmts>
  <fonts count="13">
    <font>
      <sz val="11"/>
      <name val="Carlito"/>
    </font>
    <font>
      <b/>
      <sz val="16"/>
      <color rgb="FFFFFFFF"/>
      <name val="Aptos"/>
    </font>
    <font>
      <b/>
      <sz val="22"/>
      <color rgb="FF000000"/>
      <name val="Aptos"/>
    </font>
    <font>
      <sz val="10"/>
      <color rgb="FF1F2937"/>
      <name val="Aptos"/>
    </font>
    <font>
      <sz val="9"/>
      <color rgb="FF1F2937"/>
      <name val="Aptos"/>
    </font>
    <font>
      <i/>
      <sz val="9"/>
      <color rgb="FFA35A7F"/>
      <name val="Aptos"/>
    </font>
    <font>
      <b/>
      <sz val="10"/>
      <color rgb="FFFFFFFF"/>
      <name val="Aptos"/>
    </font>
    <font>
      <b/>
      <sz val="11"/>
      <color rgb="FFFFFFFF"/>
      <name val="Aptos"/>
    </font>
    <font>
      <b/>
      <sz val="10"/>
      <color rgb="FF1F2937"/>
      <name val="Aptos"/>
    </font>
    <font>
      <b/>
      <sz val="9"/>
      <color rgb="FFFFFFFF"/>
      <name val="Aptos"/>
    </font>
    <font>
      <b/>
      <sz val="12"/>
      <color rgb="FF1F2937"/>
      <name val="Aptos"/>
    </font>
    <font>
      <b/>
      <sz val="13"/>
      <color rgb="FF1F2937"/>
      <name val="Aptos"/>
    </font>
    <font>
      <b/>
      <sz val="10"/>
      <color rgb="FFFFFFFF"/>
      <name val="Aptos"/>
      <family val="2"/>
    </font>
  </fonts>
  <fills count="11">
    <fill>
      <patternFill patternType="none"/>
    </fill>
    <fill>
      <patternFill patternType="gray125"/>
    </fill>
    <fill>
      <patternFill patternType="solid">
        <fgColor rgb="FF000000"/>
      </patternFill>
    </fill>
    <fill>
      <patternFill patternType="solid">
        <fgColor rgb="FFFFFFFF"/>
      </patternFill>
    </fill>
    <fill>
      <patternFill patternType="solid">
        <fgColor rgb="FFF3F4F6"/>
      </patternFill>
    </fill>
    <fill>
      <patternFill patternType="solid">
        <fgColor rgb="FFE9F0FF"/>
      </patternFill>
    </fill>
    <fill>
      <patternFill patternType="solid">
        <fgColor rgb="FFFCEAEA"/>
      </patternFill>
    </fill>
    <fill>
      <patternFill patternType="solid">
        <fgColor rgb="FFA35A7F"/>
      </patternFill>
    </fill>
    <fill>
      <patternFill patternType="solid">
        <fgColor rgb="FF3F67D4"/>
      </patternFill>
    </fill>
    <fill>
      <patternFill patternType="solid">
        <fgColor rgb="FFDD5B57"/>
      </patternFill>
    </fill>
    <fill>
      <patternFill patternType="solid">
        <fgColor rgb="FFFAFAFB"/>
      </patternFill>
    </fill>
  </fills>
  <borders count="1">
    <border>
      <left/>
      <right/>
      <top/>
      <bottom/>
      <diagonal/>
    </border>
  </borders>
  <cellStyleXfs count="1">
    <xf numFmtId="0" fontId="0" fillId="0" borderId="0"/>
  </cellStyleXfs>
  <cellXfs count="45">
    <xf numFmtId="0" fontId="0" fillId="0" borderId="0" xfId="0"/>
    <xf numFmtId="0" fontId="0" fillId="2" borderId="0" xfId="0" applyFill="1"/>
    <xf numFmtId="0" fontId="6" fillId="7" borderId="0" xfId="0" applyFont="1" applyFill="1" applyAlignment="1">
      <alignment horizontal="center" vertical="center" wrapText="1"/>
    </xf>
    <xf numFmtId="0" fontId="6" fillId="8" borderId="0" xfId="0" applyFont="1" applyFill="1" applyAlignment="1">
      <alignment horizontal="center" vertical="center" wrapText="1"/>
    </xf>
    <xf numFmtId="0" fontId="6" fillId="9" borderId="0" xfId="0" applyFont="1" applyFill="1" applyAlignment="1">
      <alignment horizontal="center" vertical="center" wrapText="1"/>
    </xf>
    <xf numFmtId="0" fontId="6" fillId="2" borderId="0" xfId="0" applyFont="1" applyFill="1" applyAlignment="1">
      <alignment horizontal="center" vertical="center" wrapText="1"/>
    </xf>
    <xf numFmtId="0" fontId="4" fillId="10" borderId="0" xfId="0" applyFont="1" applyFill="1" applyAlignment="1">
      <alignment wrapText="1"/>
    </xf>
    <xf numFmtId="0" fontId="4" fillId="10" borderId="0" xfId="0" applyFont="1" applyFill="1" applyAlignment="1">
      <alignment vertical="center" wrapText="1"/>
    </xf>
    <xf numFmtId="0" fontId="4" fillId="4" borderId="0" xfId="0" applyFont="1" applyFill="1" applyAlignment="1">
      <alignment vertical="center" wrapText="1"/>
    </xf>
    <xf numFmtId="14" fontId="4" fillId="10" borderId="0" xfId="0" applyNumberFormat="1" applyFont="1" applyFill="1" applyAlignment="1">
      <alignment vertical="center" wrapText="1"/>
    </xf>
    <xf numFmtId="20" fontId="4" fillId="10" borderId="0" xfId="0" applyNumberFormat="1" applyFont="1" applyFill="1" applyAlignment="1">
      <alignment vertical="center" wrapText="1"/>
    </xf>
    <xf numFmtId="2" fontId="4" fillId="10" borderId="0" xfId="0" applyNumberFormat="1" applyFont="1" applyFill="1" applyAlignment="1">
      <alignment vertical="center" wrapText="1"/>
    </xf>
    <xf numFmtId="2" fontId="4" fillId="4" borderId="0" xfId="0" applyNumberFormat="1" applyFont="1" applyFill="1" applyAlignment="1">
      <alignment vertical="center" wrapText="1"/>
    </xf>
    <xf numFmtId="0" fontId="9" fillId="2" borderId="0" xfId="0" applyFont="1" applyFill="1" applyAlignment="1">
      <alignment horizontal="center" vertical="center"/>
    </xf>
    <xf numFmtId="164" fontId="4" fillId="10" borderId="0" xfId="0" applyNumberFormat="1" applyFont="1" applyFill="1" applyAlignment="1">
      <alignment wrapText="1"/>
    </xf>
    <xf numFmtId="0" fontId="7" fillId="2" borderId="0" xfId="0" applyFont="1" applyFill="1" applyAlignment="1">
      <alignment horizontal="center" vertical="center"/>
    </xf>
    <xf numFmtId="0" fontId="0" fillId="0" borderId="0" xfId="0"/>
    <xf numFmtId="0" fontId="8" fillId="6" borderId="0" xfId="0" applyFont="1" applyFill="1" applyAlignment="1">
      <alignment horizontal="center" vertical="center" wrapText="1"/>
    </xf>
    <xf numFmtId="164" fontId="11" fillId="4" borderId="0" xfId="0" applyNumberFormat="1" applyFont="1" applyFill="1" applyAlignment="1">
      <alignment horizontal="center" vertical="center"/>
    </xf>
    <xf numFmtId="0" fontId="6" fillId="7" borderId="0" xfId="0" applyFont="1" applyFill="1" applyAlignment="1">
      <alignment horizontal="center" vertical="center"/>
    </xf>
    <xf numFmtId="0" fontId="6" fillId="8" borderId="0" xfId="0" applyFont="1" applyFill="1" applyAlignment="1">
      <alignment horizontal="center" vertical="center"/>
    </xf>
    <xf numFmtId="0" fontId="6" fillId="9" borderId="0" xfId="0" applyFont="1" applyFill="1" applyAlignment="1">
      <alignment horizontal="center" vertical="center"/>
    </xf>
    <xf numFmtId="0" fontId="6" fillId="2" borderId="0" xfId="0" applyFont="1" applyFill="1" applyAlignment="1">
      <alignment horizontal="center" vertical="center"/>
    </xf>
    <xf numFmtId="0" fontId="9" fillId="7" borderId="0" xfId="0" applyFont="1" applyFill="1" applyAlignment="1">
      <alignment horizontal="center" vertical="center" wrapText="1"/>
    </xf>
    <xf numFmtId="1" fontId="11" fillId="4" borderId="0" xfId="0" applyNumberFormat="1" applyFont="1" applyFill="1" applyAlignment="1">
      <alignment horizontal="center" vertical="center"/>
    </xf>
    <xf numFmtId="0" fontId="9" fillId="8" borderId="0" xfId="0" applyFont="1" applyFill="1" applyAlignment="1">
      <alignment horizontal="center" vertical="center" wrapText="1"/>
    </xf>
    <xf numFmtId="0" fontId="9" fillId="9" borderId="0" xfId="0" applyFont="1" applyFill="1" applyAlignment="1">
      <alignment horizontal="center" vertical="center" wrapText="1"/>
    </xf>
    <xf numFmtId="0" fontId="1" fillId="2" borderId="0" xfId="0" applyFont="1" applyFill="1" applyAlignment="1">
      <alignment horizontal="left" vertical="center"/>
    </xf>
    <xf numFmtId="0" fontId="0" fillId="2" borderId="0" xfId="0" applyFill="1"/>
    <xf numFmtId="0" fontId="2" fillId="3" borderId="0" xfId="0" applyFont="1" applyFill="1" applyAlignment="1">
      <alignment horizontal="center" vertical="center"/>
    </xf>
    <xf numFmtId="0" fontId="3" fillId="4" borderId="0" xfId="0" applyFont="1" applyFill="1" applyAlignment="1">
      <alignment vertical="center" wrapText="1"/>
    </xf>
    <xf numFmtId="0" fontId="4" fillId="5" borderId="0" xfId="0" applyFont="1" applyFill="1" applyAlignment="1">
      <alignment vertical="center" wrapText="1"/>
    </xf>
    <xf numFmtId="0" fontId="5" fillId="6" borderId="0" xfId="0" applyFont="1" applyFill="1" applyAlignment="1">
      <alignment vertical="center" wrapText="1"/>
    </xf>
    <xf numFmtId="0" fontId="9" fillId="7" borderId="0" xfId="0" applyFont="1" applyFill="1" applyAlignment="1">
      <alignment horizontal="center"/>
    </xf>
    <xf numFmtId="1" fontId="10" fillId="4" borderId="0" xfId="0" applyNumberFormat="1" applyFont="1" applyFill="1" applyAlignment="1">
      <alignment horizontal="center"/>
    </xf>
    <xf numFmtId="0" fontId="9" fillId="8" borderId="0" xfId="0" applyFont="1" applyFill="1" applyAlignment="1">
      <alignment horizontal="center"/>
    </xf>
    <xf numFmtId="164" fontId="10" fillId="4" borderId="0" xfId="0" applyNumberFormat="1" applyFont="1" applyFill="1" applyAlignment="1">
      <alignment horizontal="center"/>
    </xf>
    <xf numFmtId="0" fontId="9" fillId="9" borderId="0" xfId="0" applyFont="1" applyFill="1" applyAlignment="1">
      <alignment horizontal="center"/>
    </xf>
    <xf numFmtId="166" fontId="6" fillId="7" borderId="0" xfId="0" applyNumberFormat="1" applyFont="1" applyFill="1" applyAlignment="1">
      <alignment horizontal="center" vertical="center" wrapText="1"/>
    </xf>
    <xf numFmtId="166" fontId="4" fillId="10" borderId="0" xfId="0" applyNumberFormat="1" applyFont="1" applyFill="1" applyAlignment="1">
      <alignment vertical="center" wrapText="1"/>
    </xf>
    <xf numFmtId="166" fontId="0" fillId="0" borderId="0" xfId="0" applyNumberFormat="1"/>
    <xf numFmtId="0" fontId="12" fillId="7" borderId="0" xfId="0" applyFont="1" applyFill="1" applyAlignment="1">
      <alignment horizontal="center" vertical="center" wrapText="1"/>
    </xf>
    <xf numFmtId="0" fontId="12" fillId="8" borderId="0" xfId="0" applyFont="1" applyFill="1" applyAlignment="1">
      <alignment horizontal="center" vertical="center" wrapText="1"/>
    </xf>
    <xf numFmtId="0" fontId="12" fillId="9" borderId="0" xfId="0" applyFont="1" applyFill="1" applyAlignment="1">
      <alignment horizontal="center" vertical="center" wrapText="1"/>
    </xf>
    <xf numFmtId="0" fontId="12" fillId="2" borderId="0" xfId="0" applyFont="1" applyFill="1" applyAlignment="1">
      <alignment horizontal="center" vertical="center" wrapText="1"/>
    </xf>
  </cellXfs>
  <cellStyles count="1">
    <cellStyle name="Normal" xfId="0" builtinId="0"/>
  </cellStyles>
  <dxfs count="4">
    <dxf>
      <font>
        <color rgb="FF991B1B"/>
      </font>
      <fill>
        <patternFill patternType="solid">
          <bgColor rgb="FFFFF1F2"/>
        </patternFill>
      </fill>
    </dxf>
    <dxf>
      <font>
        <color rgb="FF166534"/>
      </font>
      <fill>
        <patternFill patternType="solid">
          <bgColor rgb="FFEAF7EE"/>
        </patternFill>
      </fill>
    </dxf>
    <dxf>
      <font>
        <color rgb="FF1D4ED8"/>
      </font>
      <fill>
        <patternFill patternType="solid">
          <bgColor rgb="FFEEF2FF"/>
        </patternFill>
      </fill>
    </dxf>
    <dxf>
      <font>
        <color rgb="FF991B1B"/>
      </font>
      <fill>
        <patternFill patternType="solid">
          <bgColor rgb="FFFFF1F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11</xdr:col>
      <xdr:colOff>76200</xdr:colOff>
      <xdr:row>0</xdr:row>
      <xdr:rowOff>38100</xdr:rowOff>
    </xdr:from>
    <xdr:ext cx="1476375" cy="476250"/>
    <xdr:pic>
      <xdr:nvPicPr>
        <xdr:cNvPr id="2" name="e6aa61dc-02dc-45e1-b5b7-a0fe900b964a">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11</xdr:col>
      <xdr:colOff>76200</xdr:colOff>
      <xdr:row>0</xdr:row>
      <xdr:rowOff>38100</xdr:rowOff>
    </xdr:from>
    <xdr:ext cx="1476375" cy="476250"/>
    <xdr:pic>
      <xdr:nvPicPr>
        <xdr:cNvPr id="2" name="8847a133-f05a-42b7-acd2-b861a1dd9ff5">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11</xdr:col>
      <xdr:colOff>76200</xdr:colOff>
      <xdr:row>0</xdr:row>
      <xdr:rowOff>38100</xdr:rowOff>
    </xdr:from>
    <xdr:ext cx="1476375" cy="476250"/>
    <xdr:pic>
      <xdr:nvPicPr>
        <xdr:cNvPr id="2" name="b77f7779-0bba-435c-a14c-cd837e4843d9">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4"/>
  <sheetViews>
    <sheetView tabSelected="1" topLeftCell="A18" workbookViewId="0">
      <selection activeCell="G9" sqref="G9"/>
    </sheetView>
  </sheetViews>
  <sheetFormatPr baseColWidth="10" defaultColWidth="8.6640625" defaultRowHeight="14"/>
  <cols>
    <col min="1" max="1" width="24" customWidth="1"/>
    <col min="2" max="2" width="3" customWidth="1"/>
    <col min="3" max="3" width="22" customWidth="1"/>
    <col min="4" max="4" width="3" customWidth="1"/>
    <col min="5" max="5" width="24" customWidth="1"/>
    <col min="6" max="6" width="3" customWidth="1"/>
    <col min="7" max="7" width="24" customWidth="1"/>
    <col min="8" max="8" width="3" customWidth="1"/>
    <col min="9" max="9" width="20" customWidth="1"/>
    <col min="10" max="10" width="3" customWidth="1"/>
    <col min="11" max="11" width="36" customWidth="1"/>
    <col min="12" max="12" width="3" customWidth="1"/>
    <col min="13" max="15" width="15" customWidth="1"/>
  </cols>
  <sheetData>
    <row r="1" spans="1:15" ht="18.649999999999999" customHeight="1">
      <c r="A1" s="27" t="s">
        <v>0</v>
      </c>
      <c r="B1" s="28"/>
      <c r="C1" s="28"/>
      <c r="D1" s="28"/>
      <c r="E1" s="28"/>
      <c r="F1" s="28"/>
      <c r="G1" s="28"/>
      <c r="H1" s="28"/>
      <c r="I1" s="28"/>
      <c r="J1" s="28"/>
      <c r="K1" s="1"/>
      <c r="L1" s="29" t="s">
        <v>1</v>
      </c>
      <c r="M1" s="28"/>
      <c r="N1" s="28"/>
      <c r="O1" s="28"/>
    </row>
    <row r="2" spans="1:15" ht="18.649999999999999" customHeight="1">
      <c r="A2" s="28"/>
      <c r="B2" s="28"/>
      <c r="C2" s="28"/>
      <c r="D2" s="28"/>
      <c r="E2" s="28"/>
      <c r="F2" s="28"/>
      <c r="G2" s="28"/>
      <c r="H2" s="28"/>
      <c r="I2" s="28"/>
      <c r="J2" s="28"/>
      <c r="K2" s="1"/>
      <c r="L2" s="28"/>
      <c r="M2" s="28"/>
      <c r="N2" s="28"/>
      <c r="O2" s="28"/>
    </row>
    <row r="3" spans="1:15" ht="20" customHeight="1">
      <c r="A3" s="30" t="s">
        <v>2</v>
      </c>
      <c r="B3" s="16"/>
      <c r="C3" s="16"/>
      <c r="D3" s="16"/>
      <c r="E3" s="16"/>
      <c r="F3" s="16"/>
      <c r="G3" s="16"/>
      <c r="H3" s="16"/>
      <c r="I3" s="16"/>
      <c r="J3" s="16"/>
      <c r="K3" s="16"/>
      <c r="L3" s="16"/>
      <c r="M3" s="16"/>
      <c r="N3" s="16"/>
      <c r="O3" s="16"/>
    </row>
    <row r="5" spans="1:15" ht="18.649999999999999" customHeight="1">
      <c r="A5" s="31" t="s">
        <v>3</v>
      </c>
      <c r="B5" s="16"/>
      <c r="C5" s="16"/>
      <c r="D5" s="16"/>
      <c r="E5" s="16"/>
      <c r="F5" s="16"/>
      <c r="G5" s="16"/>
      <c r="H5" s="16"/>
      <c r="I5" s="16"/>
      <c r="J5" s="16"/>
      <c r="K5" s="16"/>
      <c r="L5" s="16"/>
      <c r="M5" s="32" t="s">
        <v>4</v>
      </c>
      <c r="N5" s="16"/>
      <c r="O5" s="16"/>
    </row>
    <row r="6" spans="1:15" ht="18.649999999999999" customHeight="1">
      <c r="A6" s="16"/>
      <c r="B6" s="16"/>
      <c r="C6" s="16"/>
      <c r="D6" s="16"/>
      <c r="E6" s="16"/>
      <c r="F6" s="16"/>
      <c r="G6" s="16"/>
      <c r="H6" s="16"/>
      <c r="I6" s="16"/>
      <c r="J6" s="16"/>
      <c r="K6" s="16"/>
      <c r="L6" s="16"/>
      <c r="M6" s="16"/>
      <c r="N6" s="16"/>
      <c r="O6" s="16"/>
    </row>
    <row r="8" spans="1:15" ht="18.649999999999999" customHeight="1">
      <c r="A8" s="2" t="s">
        <v>5</v>
      </c>
      <c r="C8" s="3" t="s">
        <v>6</v>
      </c>
      <c r="E8" s="4" t="s">
        <v>7</v>
      </c>
      <c r="G8" s="2" t="s">
        <v>8</v>
      </c>
      <c r="I8" s="5" t="s">
        <v>9</v>
      </c>
      <c r="K8" s="3" t="s">
        <v>10</v>
      </c>
    </row>
    <row r="9" spans="1:15">
      <c r="A9" s="6"/>
      <c r="C9" s="6"/>
      <c r="E9" s="6"/>
      <c r="G9" s="6"/>
      <c r="I9" s="6" t="s">
        <v>11</v>
      </c>
      <c r="K9" s="6" t="s">
        <v>12</v>
      </c>
    </row>
    <row r="10" spans="1:15" ht="24">
      <c r="A10" s="6"/>
      <c r="C10" s="6"/>
      <c r="E10" s="6"/>
      <c r="G10" s="6"/>
      <c r="I10" s="6" t="s">
        <v>13</v>
      </c>
      <c r="K10" s="6" t="s">
        <v>14</v>
      </c>
    </row>
    <row r="11" spans="1:15" ht="24">
      <c r="A11" s="6"/>
      <c r="C11" s="6"/>
      <c r="E11" s="6"/>
      <c r="G11" s="6"/>
      <c r="I11" s="6" t="s">
        <v>15</v>
      </c>
      <c r="K11" s="6" t="s">
        <v>16</v>
      </c>
    </row>
    <row r="12" spans="1:15" ht="24">
      <c r="A12" s="6"/>
      <c r="C12" s="6"/>
      <c r="E12" s="6"/>
      <c r="G12" s="6"/>
      <c r="I12" s="6" t="s">
        <v>17</v>
      </c>
      <c r="K12" s="6" t="s">
        <v>18</v>
      </c>
    </row>
    <row r="13" spans="1:15" ht="24">
      <c r="A13" s="6"/>
      <c r="C13" s="6"/>
      <c r="E13" s="6"/>
      <c r="G13" s="6"/>
      <c r="I13" s="6"/>
      <c r="K13" s="6" t="s">
        <v>19</v>
      </c>
    </row>
    <row r="14" spans="1:15">
      <c r="A14" s="6"/>
      <c r="C14" s="6"/>
      <c r="E14" s="6"/>
      <c r="G14" s="6"/>
      <c r="I14" s="6"/>
      <c r="K14" s="6" t="s">
        <v>20</v>
      </c>
    </row>
    <row r="15" spans="1:15" ht="24">
      <c r="A15" s="6"/>
      <c r="C15" s="6"/>
      <c r="E15" s="6"/>
      <c r="G15" s="6"/>
      <c r="I15" s="6"/>
      <c r="K15" s="6" t="s">
        <v>21</v>
      </c>
    </row>
    <row r="16" spans="1:15">
      <c r="A16" s="6"/>
      <c r="C16" s="6"/>
      <c r="E16" s="6"/>
      <c r="G16" s="6"/>
      <c r="I16" s="6"/>
    </row>
    <row r="17" spans="1:9">
      <c r="A17" s="6"/>
      <c r="C17" s="6"/>
      <c r="E17" s="6"/>
      <c r="G17" s="6"/>
      <c r="I17" s="6"/>
    </row>
    <row r="18" spans="1:9">
      <c r="A18" s="6"/>
      <c r="C18" s="6"/>
      <c r="E18" s="6"/>
      <c r="G18" s="6"/>
      <c r="I18" s="6"/>
    </row>
    <row r="19" spans="1:9">
      <c r="A19" s="6"/>
      <c r="C19" s="6"/>
      <c r="E19" s="6"/>
      <c r="G19" s="6"/>
      <c r="I19" s="6"/>
    </row>
    <row r="20" spans="1:9">
      <c r="A20" s="6"/>
      <c r="C20" s="6"/>
      <c r="E20" s="6"/>
      <c r="G20" s="6"/>
      <c r="I20" s="6"/>
    </row>
    <row r="21" spans="1:9">
      <c r="A21" s="6"/>
      <c r="C21" s="6"/>
      <c r="E21" s="6"/>
      <c r="G21" s="6"/>
      <c r="I21" s="6"/>
    </row>
    <row r="22" spans="1:9">
      <c r="A22" s="6"/>
      <c r="C22" s="6"/>
      <c r="E22" s="6"/>
      <c r="G22" s="6"/>
      <c r="I22" s="6"/>
    </row>
    <row r="23" spans="1:9">
      <c r="A23" s="6"/>
      <c r="C23" s="6"/>
      <c r="E23" s="6"/>
      <c r="G23" s="6"/>
      <c r="I23" s="6"/>
    </row>
    <row r="24" spans="1:9">
      <c r="A24" s="6"/>
      <c r="C24" s="6"/>
      <c r="E24" s="6"/>
      <c r="G24" s="6"/>
      <c r="I24" s="6"/>
    </row>
    <row r="25" spans="1:9">
      <c r="A25" s="6"/>
      <c r="C25" s="6"/>
      <c r="E25" s="6"/>
      <c r="G25" s="6"/>
      <c r="I25" s="6"/>
    </row>
    <row r="26" spans="1:9">
      <c r="A26" s="6"/>
      <c r="C26" s="6"/>
      <c r="E26" s="6"/>
      <c r="G26" s="6"/>
      <c r="I26" s="6"/>
    </row>
    <row r="27" spans="1:9">
      <c r="A27" s="6"/>
      <c r="C27" s="6"/>
      <c r="E27" s="6"/>
      <c r="G27" s="6"/>
      <c r="I27" s="6"/>
    </row>
    <row r="28" spans="1:9">
      <c r="A28" s="6"/>
      <c r="C28" s="6"/>
      <c r="E28" s="6"/>
      <c r="G28" s="6"/>
      <c r="I28" s="6"/>
    </row>
    <row r="29" spans="1:9">
      <c r="A29" s="6"/>
      <c r="C29" s="6"/>
      <c r="E29" s="6"/>
      <c r="G29" s="6"/>
      <c r="I29" s="6"/>
    </row>
    <row r="30" spans="1:9">
      <c r="A30" s="6"/>
      <c r="C30" s="6"/>
      <c r="E30" s="6"/>
      <c r="G30" s="6"/>
      <c r="I30" s="6"/>
    </row>
    <row r="31" spans="1:9">
      <c r="A31" s="6"/>
      <c r="C31" s="6"/>
      <c r="E31" s="6"/>
      <c r="G31" s="6"/>
      <c r="I31" s="6"/>
    </row>
    <row r="32" spans="1:9">
      <c r="A32" s="6"/>
      <c r="C32" s="6"/>
      <c r="E32" s="6"/>
      <c r="G32" s="6"/>
      <c r="I32" s="6"/>
    </row>
    <row r="33" spans="1:15">
      <c r="A33" s="6"/>
      <c r="C33" s="6"/>
      <c r="E33" s="6"/>
      <c r="G33" s="6"/>
      <c r="I33" s="6"/>
    </row>
    <row r="34" spans="1:15">
      <c r="A34" s="6"/>
      <c r="C34" s="6"/>
      <c r="E34" s="6"/>
      <c r="G34" s="6"/>
      <c r="I34" s="6"/>
    </row>
    <row r="35" spans="1:15">
      <c r="A35" s="6"/>
      <c r="C35" s="6"/>
      <c r="E35" s="6"/>
      <c r="G35" s="6"/>
      <c r="I35" s="6"/>
    </row>
    <row r="36" spans="1:15">
      <c r="A36" s="6"/>
      <c r="C36" s="6"/>
      <c r="E36" s="6"/>
      <c r="G36" s="6"/>
      <c r="I36" s="6"/>
    </row>
    <row r="37" spans="1:15">
      <c r="A37" s="6"/>
      <c r="C37" s="6"/>
      <c r="E37" s="6"/>
      <c r="G37" s="6"/>
      <c r="I37" s="6"/>
    </row>
    <row r="38" spans="1:15">
      <c r="A38" s="6"/>
      <c r="C38" s="6"/>
      <c r="E38" s="6"/>
      <c r="G38" s="6"/>
      <c r="I38" s="6"/>
    </row>
    <row r="42" spans="1:15" ht="14.5">
      <c r="A42" s="15" t="s">
        <v>22</v>
      </c>
      <c r="B42" s="16"/>
      <c r="C42" s="16"/>
      <c r="D42" s="16"/>
      <c r="E42" s="16"/>
      <c r="F42" s="16"/>
      <c r="G42" s="16"/>
      <c r="H42" s="16"/>
      <c r="I42" s="16"/>
      <c r="J42" s="16"/>
      <c r="K42" s="16"/>
      <c r="L42" s="16"/>
      <c r="M42" s="16"/>
      <c r="N42" s="16"/>
      <c r="O42" s="16"/>
    </row>
    <row r="43" spans="1:15">
      <c r="A43" s="17" t="s">
        <v>23</v>
      </c>
      <c r="B43" s="16"/>
      <c r="C43" s="16"/>
      <c r="D43" s="16"/>
      <c r="E43" s="16"/>
      <c r="F43" s="16"/>
      <c r="G43" s="16"/>
      <c r="H43" s="16"/>
      <c r="I43" s="16"/>
      <c r="J43" s="16"/>
      <c r="K43" s="16"/>
      <c r="L43" s="16"/>
      <c r="M43" s="16"/>
      <c r="N43" s="16"/>
      <c r="O43" s="16"/>
    </row>
    <row r="44" spans="1:15">
      <c r="A44" s="16"/>
      <c r="B44" s="16"/>
      <c r="C44" s="16"/>
      <c r="D44" s="16"/>
      <c r="E44" s="16"/>
      <c r="F44" s="16"/>
      <c r="G44" s="16"/>
      <c r="H44" s="16"/>
      <c r="I44" s="16"/>
      <c r="J44" s="16"/>
      <c r="K44" s="16"/>
      <c r="L44" s="16"/>
      <c r="M44" s="16"/>
      <c r="N44" s="16"/>
      <c r="O44" s="16"/>
    </row>
  </sheetData>
  <mergeCells count="7">
    <mergeCell ref="A42:O42"/>
    <mergeCell ref="A43:O44"/>
    <mergeCell ref="A1:J2"/>
    <mergeCell ref="L1:O2"/>
    <mergeCell ref="A3:O3"/>
    <mergeCell ref="A5:L6"/>
    <mergeCell ref="M5:O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81"/>
  <sheetViews>
    <sheetView topLeftCell="E4" workbookViewId="0">
      <selection activeCell="H17" sqref="H17"/>
    </sheetView>
  </sheetViews>
  <sheetFormatPr baseColWidth="10" defaultColWidth="8.6640625" defaultRowHeight="14"/>
  <cols>
    <col min="1" max="1" width="6" customWidth="1"/>
    <col min="2" max="2" width="12" customWidth="1"/>
    <col min="3" max="3" width="18" customWidth="1"/>
    <col min="4" max="4" width="16" customWidth="1"/>
    <col min="5" max="5" width="18" customWidth="1"/>
    <col min="6" max="6" width="22" customWidth="1"/>
    <col min="7" max="7" width="9" style="40" customWidth="1"/>
    <col min="8" max="8" width="9" customWidth="1"/>
    <col min="9" max="9" width="10" customWidth="1"/>
    <col min="10" max="10" width="12.83203125" bestFit="1" customWidth="1"/>
    <col min="11" max="11" width="13.58203125" bestFit="1" customWidth="1"/>
    <col min="12" max="12" width="7" bestFit="1" customWidth="1"/>
    <col min="13" max="13" width="15" customWidth="1"/>
    <col min="14" max="14" width="23" customWidth="1"/>
    <col min="15" max="15" width="21" customWidth="1"/>
  </cols>
  <sheetData>
    <row r="1" spans="1:15" ht="18.649999999999999" customHeight="1">
      <c r="A1" s="27" t="s">
        <v>0</v>
      </c>
      <c r="B1" s="28"/>
      <c r="C1" s="28"/>
      <c r="D1" s="28"/>
      <c r="E1" s="28"/>
      <c r="F1" s="28"/>
      <c r="G1" s="28"/>
      <c r="H1" s="28"/>
      <c r="I1" s="28"/>
      <c r="J1" s="28"/>
      <c r="K1" s="1"/>
      <c r="L1" s="29" t="s">
        <v>1</v>
      </c>
      <c r="M1" s="28"/>
      <c r="N1" s="28"/>
      <c r="O1" s="28"/>
    </row>
    <row r="2" spans="1:15" ht="18.649999999999999" customHeight="1">
      <c r="A2" s="28"/>
      <c r="B2" s="28"/>
      <c r="C2" s="28"/>
      <c r="D2" s="28"/>
      <c r="E2" s="28"/>
      <c r="F2" s="28"/>
      <c r="G2" s="28"/>
      <c r="H2" s="28"/>
      <c r="I2" s="28"/>
      <c r="J2" s="28"/>
      <c r="K2" s="1"/>
      <c r="L2" s="28"/>
      <c r="M2" s="28"/>
      <c r="N2" s="28"/>
      <c r="O2" s="28"/>
    </row>
    <row r="3" spans="1:15" ht="20" customHeight="1">
      <c r="A3" s="30" t="s">
        <v>24</v>
      </c>
      <c r="B3" s="16"/>
      <c r="C3" s="16"/>
      <c r="D3" s="16"/>
      <c r="E3" s="16"/>
      <c r="F3" s="16"/>
      <c r="G3" s="16"/>
      <c r="H3" s="16"/>
      <c r="I3" s="16"/>
      <c r="J3" s="16"/>
      <c r="K3" s="16"/>
      <c r="L3" s="16"/>
      <c r="M3" s="16"/>
      <c r="N3" s="16"/>
      <c r="O3" s="16"/>
    </row>
    <row r="5" spans="1:15" ht="18.649999999999999" customHeight="1">
      <c r="A5" s="31" t="s">
        <v>25</v>
      </c>
      <c r="B5" s="16"/>
      <c r="C5" s="16"/>
      <c r="D5" s="16"/>
      <c r="E5" s="16"/>
      <c r="F5" s="16"/>
      <c r="G5" s="16"/>
      <c r="H5" s="16"/>
      <c r="I5" s="16"/>
      <c r="J5" s="16"/>
      <c r="K5" s="16"/>
      <c r="L5" s="16"/>
      <c r="M5" s="32" t="s">
        <v>26</v>
      </c>
      <c r="N5" s="16"/>
      <c r="O5" s="16"/>
    </row>
    <row r="6" spans="1:15" ht="18.649999999999999" customHeight="1">
      <c r="A6" s="16"/>
      <c r="B6" s="16"/>
      <c r="C6" s="16"/>
      <c r="D6" s="16"/>
      <c r="E6" s="16"/>
      <c r="F6" s="16"/>
      <c r="G6" s="16"/>
      <c r="H6" s="16"/>
      <c r="I6" s="16"/>
      <c r="J6" s="16"/>
      <c r="K6" s="16"/>
      <c r="L6" s="16"/>
      <c r="M6" s="16"/>
      <c r="N6" s="16"/>
      <c r="O6" s="16"/>
    </row>
    <row r="8" spans="1:15" ht="22.65" customHeight="1">
      <c r="A8" s="2" t="s">
        <v>27</v>
      </c>
      <c r="B8" s="3" t="s">
        <v>28</v>
      </c>
      <c r="C8" s="4" t="s">
        <v>29</v>
      </c>
      <c r="D8" s="2" t="s">
        <v>30</v>
      </c>
      <c r="E8" s="3" t="s">
        <v>31</v>
      </c>
      <c r="F8" s="4" t="s">
        <v>32</v>
      </c>
      <c r="G8" s="38" t="s">
        <v>33</v>
      </c>
      <c r="H8" s="3" t="s">
        <v>34</v>
      </c>
      <c r="I8" s="4" t="s">
        <v>35</v>
      </c>
      <c r="J8" s="41" t="s">
        <v>73</v>
      </c>
      <c r="K8" s="42" t="s">
        <v>74</v>
      </c>
      <c r="L8" s="43" t="s">
        <v>75</v>
      </c>
      <c r="M8" s="44" t="s">
        <v>37</v>
      </c>
      <c r="N8" s="2" t="s">
        <v>38</v>
      </c>
      <c r="O8" s="3" t="s">
        <v>39</v>
      </c>
    </row>
    <row r="9" spans="1:15" ht="14.65" customHeight="1">
      <c r="A9" s="8" t="str">
        <f t="shared" ref="A9:A40" si="0">IF($B9="","",ROW()-8)</f>
        <v/>
      </c>
      <c r="B9" s="9"/>
      <c r="C9" s="7"/>
      <c r="D9" s="7"/>
      <c r="E9" s="7"/>
      <c r="F9" s="7"/>
      <c r="G9" s="39"/>
      <c r="H9" s="10"/>
      <c r="I9" s="11"/>
      <c r="J9" s="11"/>
      <c r="K9" s="12" t="str">
        <f t="shared" ref="K9:K40" si="1">IF(OR($B9="",$C9="",$G9="",$H9=""),"",MAX(0,MOD($H9-$G9,1)*24-IF($I9="",0,$I9)/60))</f>
        <v/>
      </c>
      <c r="L9" s="12" t="str">
        <f t="shared" ref="L9:L40" si="2">IF(OR($K9="",$J9=""),"",$K9-$J9)</f>
        <v/>
      </c>
      <c r="M9" s="7"/>
      <c r="N9" s="7"/>
      <c r="O9" s="8" t="str">
        <f t="shared" ref="O9:O40" si="3">IF($B9="","",IF(OR($C9="",$D9="",$E9="",$F9="",$G9="",$H9=""),"À compléter",IF(IF($I9="",0,$I9)&lt;0,"Pause à vérifier",IF($M9="","Statut à finaliser",IF($K9=0,"Horaire à vérifier",IF(AND($J9&lt;&gt;"",$L9&lt;-1),"Écart important","OK"))))))</f>
        <v/>
      </c>
    </row>
    <row r="10" spans="1:15" ht="14.65" customHeight="1">
      <c r="A10" s="8" t="str">
        <f t="shared" si="0"/>
        <v/>
      </c>
      <c r="B10" s="9"/>
      <c r="C10" s="7"/>
      <c r="D10" s="7"/>
      <c r="E10" s="7"/>
      <c r="F10" s="7"/>
      <c r="G10" s="39"/>
      <c r="H10" s="10"/>
      <c r="I10" s="11"/>
      <c r="J10" s="11"/>
      <c r="K10" s="12" t="str">
        <f t="shared" si="1"/>
        <v/>
      </c>
      <c r="L10" s="12" t="str">
        <f t="shared" si="2"/>
        <v/>
      </c>
      <c r="M10" s="7"/>
      <c r="N10" s="7"/>
      <c r="O10" s="8" t="str">
        <f t="shared" si="3"/>
        <v/>
      </c>
    </row>
    <row r="11" spans="1:15" ht="14.65" customHeight="1">
      <c r="A11" s="8" t="str">
        <f t="shared" si="0"/>
        <v/>
      </c>
      <c r="B11" s="9"/>
      <c r="C11" s="7"/>
      <c r="D11" s="7"/>
      <c r="E11" s="7"/>
      <c r="F11" s="7"/>
      <c r="G11" s="39"/>
      <c r="H11" s="10"/>
      <c r="I11" s="11"/>
      <c r="J11" s="11"/>
      <c r="K11" s="12" t="str">
        <f t="shared" si="1"/>
        <v/>
      </c>
      <c r="L11" s="12" t="str">
        <f t="shared" si="2"/>
        <v/>
      </c>
      <c r="M11" s="7"/>
      <c r="N11" s="7"/>
      <c r="O11" s="8" t="str">
        <f t="shared" si="3"/>
        <v/>
      </c>
    </row>
    <row r="12" spans="1:15" ht="14.65" customHeight="1">
      <c r="A12" s="8" t="str">
        <f t="shared" si="0"/>
        <v/>
      </c>
      <c r="B12" s="9"/>
      <c r="C12" s="7"/>
      <c r="D12" s="7"/>
      <c r="E12" s="7"/>
      <c r="F12" s="7"/>
      <c r="G12" s="39"/>
      <c r="H12" s="10"/>
      <c r="I12" s="11"/>
      <c r="J12" s="11"/>
      <c r="K12" s="12" t="str">
        <f t="shared" si="1"/>
        <v/>
      </c>
      <c r="L12" s="12" t="str">
        <f t="shared" si="2"/>
        <v/>
      </c>
      <c r="M12" s="7"/>
      <c r="N12" s="7"/>
      <c r="O12" s="8" t="str">
        <f t="shared" si="3"/>
        <v/>
      </c>
    </row>
    <row r="13" spans="1:15" ht="14.65" customHeight="1">
      <c r="A13" s="8" t="str">
        <f t="shared" si="0"/>
        <v/>
      </c>
      <c r="B13" s="9"/>
      <c r="C13" s="7"/>
      <c r="D13" s="7"/>
      <c r="E13" s="7"/>
      <c r="F13" s="7"/>
      <c r="G13" s="39"/>
      <c r="H13" s="10"/>
      <c r="I13" s="11"/>
      <c r="J13" s="11"/>
      <c r="K13" s="12" t="str">
        <f t="shared" si="1"/>
        <v/>
      </c>
      <c r="L13" s="12" t="str">
        <f t="shared" si="2"/>
        <v/>
      </c>
      <c r="M13" s="7"/>
      <c r="N13" s="7"/>
      <c r="O13" s="8" t="str">
        <f t="shared" si="3"/>
        <v/>
      </c>
    </row>
    <row r="14" spans="1:15" ht="14.65" customHeight="1">
      <c r="A14" s="8" t="str">
        <f t="shared" si="0"/>
        <v/>
      </c>
      <c r="B14" s="9"/>
      <c r="C14" s="7"/>
      <c r="D14" s="7"/>
      <c r="E14" s="7"/>
      <c r="F14" s="7"/>
      <c r="G14" s="39"/>
      <c r="H14" s="10"/>
      <c r="I14" s="11"/>
      <c r="J14" s="11"/>
      <c r="K14" s="12" t="str">
        <f t="shared" si="1"/>
        <v/>
      </c>
      <c r="L14" s="12" t="str">
        <f t="shared" si="2"/>
        <v/>
      </c>
      <c r="M14" s="7"/>
      <c r="N14" s="7"/>
      <c r="O14" s="8" t="str">
        <f t="shared" si="3"/>
        <v/>
      </c>
    </row>
    <row r="15" spans="1:15" ht="14.65" customHeight="1">
      <c r="A15" s="8" t="str">
        <f t="shared" si="0"/>
        <v/>
      </c>
      <c r="B15" s="9"/>
      <c r="C15" s="7"/>
      <c r="D15" s="7"/>
      <c r="E15" s="7"/>
      <c r="F15" s="7"/>
      <c r="G15" s="39"/>
      <c r="H15" s="10"/>
      <c r="I15" s="11"/>
      <c r="J15" s="11"/>
      <c r="K15" s="12" t="str">
        <f t="shared" si="1"/>
        <v/>
      </c>
      <c r="L15" s="12" t="str">
        <f t="shared" si="2"/>
        <v/>
      </c>
      <c r="M15" s="7"/>
      <c r="N15" s="7"/>
      <c r="O15" s="8" t="str">
        <f t="shared" si="3"/>
        <v/>
      </c>
    </row>
    <row r="16" spans="1:15" ht="14.65" customHeight="1">
      <c r="A16" s="8" t="str">
        <f t="shared" si="0"/>
        <v/>
      </c>
      <c r="B16" s="9"/>
      <c r="C16" s="7"/>
      <c r="D16" s="7"/>
      <c r="E16" s="7"/>
      <c r="F16" s="7"/>
      <c r="G16" s="39"/>
      <c r="H16" s="10"/>
      <c r="I16" s="11"/>
      <c r="J16" s="11"/>
      <c r="K16" s="12" t="str">
        <f t="shared" si="1"/>
        <v/>
      </c>
      <c r="L16" s="12" t="str">
        <f t="shared" si="2"/>
        <v/>
      </c>
      <c r="M16" s="7"/>
      <c r="N16" s="7"/>
      <c r="O16" s="8" t="str">
        <f t="shared" si="3"/>
        <v/>
      </c>
    </row>
    <row r="17" spans="1:15" ht="14.65" customHeight="1">
      <c r="A17" s="8" t="str">
        <f t="shared" si="0"/>
        <v/>
      </c>
      <c r="B17" s="9"/>
      <c r="C17" s="7"/>
      <c r="D17" s="7"/>
      <c r="E17" s="7"/>
      <c r="F17" s="7"/>
      <c r="G17" s="39"/>
      <c r="H17" s="10"/>
      <c r="I17" s="11"/>
      <c r="J17" s="11"/>
      <c r="K17" s="12" t="str">
        <f t="shared" si="1"/>
        <v/>
      </c>
      <c r="L17" s="12" t="str">
        <f t="shared" si="2"/>
        <v/>
      </c>
      <c r="M17" s="7"/>
      <c r="N17" s="7"/>
      <c r="O17" s="8" t="str">
        <f t="shared" si="3"/>
        <v/>
      </c>
    </row>
    <row r="18" spans="1:15" ht="14.65" customHeight="1">
      <c r="A18" s="8" t="str">
        <f t="shared" si="0"/>
        <v/>
      </c>
      <c r="B18" s="9"/>
      <c r="C18" s="7"/>
      <c r="D18" s="7"/>
      <c r="E18" s="7"/>
      <c r="F18" s="7"/>
      <c r="G18" s="39"/>
      <c r="H18" s="10"/>
      <c r="I18" s="11"/>
      <c r="J18" s="11"/>
      <c r="K18" s="12" t="str">
        <f t="shared" si="1"/>
        <v/>
      </c>
      <c r="L18" s="12" t="str">
        <f t="shared" si="2"/>
        <v/>
      </c>
      <c r="M18" s="7"/>
      <c r="N18" s="7"/>
      <c r="O18" s="8" t="str">
        <f t="shared" si="3"/>
        <v/>
      </c>
    </row>
    <row r="19" spans="1:15" ht="14.65" customHeight="1">
      <c r="A19" s="8" t="str">
        <f t="shared" si="0"/>
        <v/>
      </c>
      <c r="B19" s="9"/>
      <c r="C19" s="7"/>
      <c r="D19" s="7"/>
      <c r="E19" s="7"/>
      <c r="F19" s="7"/>
      <c r="G19" s="39"/>
      <c r="H19" s="10"/>
      <c r="I19" s="11"/>
      <c r="J19" s="11"/>
      <c r="K19" s="12" t="str">
        <f t="shared" si="1"/>
        <v/>
      </c>
      <c r="L19" s="12" t="str">
        <f t="shared" si="2"/>
        <v/>
      </c>
      <c r="M19" s="7"/>
      <c r="N19" s="7"/>
      <c r="O19" s="8" t="str">
        <f t="shared" si="3"/>
        <v/>
      </c>
    </row>
    <row r="20" spans="1:15" ht="14.65" customHeight="1">
      <c r="A20" s="8" t="str">
        <f t="shared" si="0"/>
        <v/>
      </c>
      <c r="B20" s="9"/>
      <c r="C20" s="7"/>
      <c r="D20" s="7"/>
      <c r="E20" s="7"/>
      <c r="F20" s="7"/>
      <c r="G20" s="39"/>
      <c r="H20" s="10"/>
      <c r="I20" s="11"/>
      <c r="J20" s="11"/>
      <c r="K20" s="12" t="str">
        <f t="shared" si="1"/>
        <v/>
      </c>
      <c r="L20" s="12" t="str">
        <f t="shared" si="2"/>
        <v/>
      </c>
      <c r="M20" s="7"/>
      <c r="N20" s="7"/>
      <c r="O20" s="8" t="str">
        <f t="shared" si="3"/>
        <v/>
      </c>
    </row>
    <row r="21" spans="1:15" ht="14.65" customHeight="1">
      <c r="A21" s="8" t="str">
        <f t="shared" si="0"/>
        <v/>
      </c>
      <c r="B21" s="9"/>
      <c r="C21" s="7"/>
      <c r="D21" s="7"/>
      <c r="E21" s="7"/>
      <c r="F21" s="7"/>
      <c r="G21" s="39"/>
      <c r="H21" s="10"/>
      <c r="I21" s="11"/>
      <c r="J21" s="11"/>
      <c r="K21" s="12" t="str">
        <f t="shared" si="1"/>
        <v/>
      </c>
      <c r="L21" s="12" t="str">
        <f t="shared" si="2"/>
        <v/>
      </c>
      <c r="M21" s="7"/>
      <c r="N21" s="7"/>
      <c r="O21" s="8" t="str">
        <f t="shared" si="3"/>
        <v/>
      </c>
    </row>
    <row r="22" spans="1:15" ht="14.65" customHeight="1">
      <c r="A22" s="8" t="str">
        <f t="shared" si="0"/>
        <v/>
      </c>
      <c r="B22" s="9"/>
      <c r="C22" s="7"/>
      <c r="D22" s="7"/>
      <c r="E22" s="7"/>
      <c r="F22" s="7"/>
      <c r="G22" s="39"/>
      <c r="H22" s="10"/>
      <c r="I22" s="11"/>
      <c r="J22" s="11"/>
      <c r="K22" s="12" t="str">
        <f t="shared" si="1"/>
        <v/>
      </c>
      <c r="L22" s="12" t="str">
        <f t="shared" si="2"/>
        <v/>
      </c>
      <c r="M22" s="7"/>
      <c r="N22" s="7"/>
      <c r="O22" s="8" t="str">
        <f t="shared" si="3"/>
        <v/>
      </c>
    </row>
    <row r="23" spans="1:15" ht="14.65" customHeight="1">
      <c r="A23" s="8" t="str">
        <f t="shared" si="0"/>
        <v/>
      </c>
      <c r="B23" s="9"/>
      <c r="C23" s="7"/>
      <c r="D23" s="7"/>
      <c r="E23" s="7"/>
      <c r="F23" s="7"/>
      <c r="G23" s="39"/>
      <c r="H23" s="10"/>
      <c r="I23" s="11"/>
      <c r="J23" s="11"/>
      <c r="K23" s="12" t="str">
        <f t="shared" si="1"/>
        <v/>
      </c>
      <c r="L23" s="12" t="str">
        <f t="shared" si="2"/>
        <v/>
      </c>
      <c r="M23" s="7"/>
      <c r="N23" s="7"/>
      <c r="O23" s="8" t="str">
        <f t="shared" si="3"/>
        <v/>
      </c>
    </row>
    <row r="24" spans="1:15" ht="14.65" customHeight="1">
      <c r="A24" s="8" t="str">
        <f t="shared" si="0"/>
        <v/>
      </c>
      <c r="B24" s="9"/>
      <c r="C24" s="7"/>
      <c r="D24" s="7"/>
      <c r="E24" s="7"/>
      <c r="F24" s="7"/>
      <c r="G24" s="39"/>
      <c r="H24" s="10"/>
      <c r="I24" s="11"/>
      <c r="J24" s="11"/>
      <c r="K24" s="12" t="str">
        <f t="shared" si="1"/>
        <v/>
      </c>
      <c r="L24" s="12" t="str">
        <f t="shared" si="2"/>
        <v/>
      </c>
      <c r="M24" s="7"/>
      <c r="N24" s="7"/>
      <c r="O24" s="8" t="str">
        <f t="shared" si="3"/>
        <v/>
      </c>
    </row>
    <row r="25" spans="1:15" ht="14.65" customHeight="1">
      <c r="A25" s="8" t="str">
        <f t="shared" si="0"/>
        <v/>
      </c>
      <c r="B25" s="9"/>
      <c r="C25" s="7"/>
      <c r="D25" s="7"/>
      <c r="E25" s="7"/>
      <c r="F25" s="7"/>
      <c r="G25" s="39"/>
      <c r="H25" s="10"/>
      <c r="I25" s="11"/>
      <c r="J25" s="11"/>
      <c r="K25" s="12" t="str">
        <f t="shared" si="1"/>
        <v/>
      </c>
      <c r="L25" s="12" t="str">
        <f t="shared" si="2"/>
        <v/>
      </c>
      <c r="M25" s="7"/>
      <c r="N25" s="7"/>
      <c r="O25" s="8" t="str">
        <f t="shared" si="3"/>
        <v/>
      </c>
    </row>
    <row r="26" spans="1:15" ht="14.65" customHeight="1">
      <c r="A26" s="8" t="str">
        <f t="shared" si="0"/>
        <v/>
      </c>
      <c r="B26" s="9"/>
      <c r="C26" s="7"/>
      <c r="D26" s="7"/>
      <c r="E26" s="7"/>
      <c r="F26" s="7"/>
      <c r="G26" s="39"/>
      <c r="H26" s="10"/>
      <c r="I26" s="11"/>
      <c r="J26" s="11"/>
      <c r="K26" s="12" t="str">
        <f t="shared" si="1"/>
        <v/>
      </c>
      <c r="L26" s="12" t="str">
        <f t="shared" si="2"/>
        <v/>
      </c>
      <c r="M26" s="7"/>
      <c r="N26" s="7"/>
      <c r="O26" s="8" t="str">
        <f t="shared" si="3"/>
        <v/>
      </c>
    </row>
    <row r="27" spans="1:15" ht="14.65" customHeight="1">
      <c r="A27" s="8" t="str">
        <f t="shared" si="0"/>
        <v/>
      </c>
      <c r="B27" s="9"/>
      <c r="C27" s="7"/>
      <c r="D27" s="7"/>
      <c r="E27" s="7"/>
      <c r="F27" s="7"/>
      <c r="G27" s="39"/>
      <c r="H27" s="10"/>
      <c r="I27" s="11"/>
      <c r="J27" s="11"/>
      <c r="K27" s="12" t="str">
        <f t="shared" si="1"/>
        <v/>
      </c>
      <c r="L27" s="12" t="str">
        <f t="shared" si="2"/>
        <v/>
      </c>
      <c r="M27" s="7"/>
      <c r="N27" s="7"/>
      <c r="O27" s="8" t="str">
        <f t="shared" si="3"/>
        <v/>
      </c>
    </row>
    <row r="28" spans="1:15" ht="14.65" customHeight="1">
      <c r="A28" s="8" t="str">
        <f t="shared" si="0"/>
        <v/>
      </c>
      <c r="B28" s="9"/>
      <c r="C28" s="7"/>
      <c r="D28" s="7"/>
      <c r="E28" s="7"/>
      <c r="F28" s="7"/>
      <c r="G28" s="39"/>
      <c r="H28" s="10"/>
      <c r="I28" s="11"/>
      <c r="J28" s="11"/>
      <c r="K28" s="12" t="str">
        <f t="shared" si="1"/>
        <v/>
      </c>
      <c r="L28" s="12" t="str">
        <f t="shared" si="2"/>
        <v/>
      </c>
      <c r="M28" s="7"/>
      <c r="N28" s="7"/>
      <c r="O28" s="8" t="str">
        <f t="shared" si="3"/>
        <v/>
      </c>
    </row>
    <row r="29" spans="1:15" ht="14.65" customHeight="1">
      <c r="A29" s="8" t="str">
        <f t="shared" si="0"/>
        <v/>
      </c>
      <c r="B29" s="9"/>
      <c r="C29" s="7"/>
      <c r="D29" s="7"/>
      <c r="E29" s="7"/>
      <c r="F29" s="7"/>
      <c r="G29" s="39"/>
      <c r="H29" s="10"/>
      <c r="I29" s="11"/>
      <c r="J29" s="11"/>
      <c r="K29" s="12" t="str">
        <f t="shared" si="1"/>
        <v/>
      </c>
      <c r="L29" s="12" t="str">
        <f t="shared" si="2"/>
        <v/>
      </c>
      <c r="M29" s="7"/>
      <c r="N29" s="7"/>
      <c r="O29" s="8" t="str">
        <f t="shared" si="3"/>
        <v/>
      </c>
    </row>
    <row r="30" spans="1:15" ht="14.65" customHeight="1">
      <c r="A30" s="8" t="str">
        <f t="shared" si="0"/>
        <v/>
      </c>
      <c r="B30" s="9"/>
      <c r="C30" s="7"/>
      <c r="D30" s="7"/>
      <c r="E30" s="7"/>
      <c r="F30" s="7"/>
      <c r="G30" s="39"/>
      <c r="H30" s="10"/>
      <c r="I30" s="11"/>
      <c r="J30" s="11"/>
      <c r="K30" s="12" t="str">
        <f t="shared" si="1"/>
        <v/>
      </c>
      <c r="L30" s="12" t="str">
        <f t="shared" si="2"/>
        <v/>
      </c>
      <c r="M30" s="7"/>
      <c r="N30" s="7"/>
      <c r="O30" s="8" t="str">
        <f t="shared" si="3"/>
        <v/>
      </c>
    </row>
    <row r="31" spans="1:15" ht="14.65" customHeight="1">
      <c r="A31" s="8" t="str">
        <f t="shared" si="0"/>
        <v/>
      </c>
      <c r="B31" s="9"/>
      <c r="C31" s="7"/>
      <c r="D31" s="7"/>
      <c r="E31" s="7"/>
      <c r="F31" s="7"/>
      <c r="G31" s="39"/>
      <c r="H31" s="10"/>
      <c r="I31" s="11"/>
      <c r="J31" s="11"/>
      <c r="K31" s="12" t="str">
        <f t="shared" si="1"/>
        <v/>
      </c>
      <c r="L31" s="12" t="str">
        <f t="shared" si="2"/>
        <v/>
      </c>
      <c r="M31" s="7"/>
      <c r="N31" s="7"/>
      <c r="O31" s="8" t="str">
        <f t="shared" si="3"/>
        <v/>
      </c>
    </row>
    <row r="32" spans="1:15" ht="14.65" customHeight="1">
      <c r="A32" s="8" t="str">
        <f t="shared" si="0"/>
        <v/>
      </c>
      <c r="B32" s="9"/>
      <c r="C32" s="7"/>
      <c r="D32" s="7"/>
      <c r="E32" s="7"/>
      <c r="F32" s="7"/>
      <c r="G32" s="39"/>
      <c r="H32" s="10"/>
      <c r="I32" s="11"/>
      <c r="J32" s="11"/>
      <c r="K32" s="12" t="str">
        <f t="shared" si="1"/>
        <v/>
      </c>
      <c r="L32" s="12" t="str">
        <f t="shared" si="2"/>
        <v/>
      </c>
      <c r="M32" s="7"/>
      <c r="N32" s="7"/>
      <c r="O32" s="8" t="str">
        <f t="shared" si="3"/>
        <v/>
      </c>
    </row>
    <row r="33" spans="1:15" ht="14.65" customHeight="1">
      <c r="A33" s="8" t="str">
        <f t="shared" si="0"/>
        <v/>
      </c>
      <c r="B33" s="9"/>
      <c r="C33" s="7"/>
      <c r="D33" s="7"/>
      <c r="E33" s="7"/>
      <c r="F33" s="7"/>
      <c r="G33" s="39"/>
      <c r="H33" s="10"/>
      <c r="I33" s="11"/>
      <c r="J33" s="11"/>
      <c r="K33" s="12" t="str">
        <f t="shared" si="1"/>
        <v/>
      </c>
      <c r="L33" s="12" t="str">
        <f t="shared" si="2"/>
        <v/>
      </c>
      <c r="M33" s="7"/>
      <c r="N33" s="7"/>
      <c r="O33" s="8" t="str">
        <f t="shared" si="3"/>
        <v/>
      </c>
    </row>
    <row r="34" spans="1:15" ht="14.65" customHeight="1">
      <c r="A34" s="8" t="str">
        <f t="shared" si="0"/>
        <v/>
      </c>
      <c r="B34" s="9"/>
      <c r="C34" s="7"/>
      <c r="D34" s="7"/>
      <c r="E34" s="7"/>
      <c r="F34" s="7"/>
      <c r="G34" s="39"/>
      <c r="H34" s="10"/>
      <c r="I34" s="11"/>
      <c r="J34" s="11"/>
      <c r="K34" s="12" t="str">
        <f t="shared" si="1"/>
        <v/>
      </c>
      <c r="L34" s="12" t="str">
        <f t="shared" si="2"/>
        <v/>
      </c>
      <c r="M34" s="7"/>
      <c r="N34" s="7"/>
      <c r="O34" s="8" t="str">
        <f t="shared" si="3"/>
        <v/>
      </c>
    </row>
    <row r="35" spans="1:15" ht="14.65" customHeight="1">
      <c r="A35" s="8" t="str">
        <f t="shared" si="0"/>
        <v/>
      </c>
      <c r="B35" s="9"/>
      <c r="C35" s="7"/>
      <c r="D35" s="7"/>
      <c r="E35" s="7"/>
      <c r="F35" s="7"/>
      <c r="G35" s="39"/>
      <c r="H35" s="10"/>
      <c r="I35" s="11"/>
      <c r="J35" s="11"/>
      <c r="K35" s="12" t="str">
        <f t="shared" si="1"/>
        <v/>
      </c>
      <c r="L35" s="12" t="str">
        <f t="shared" si="2"/>
        <v/>
      </c>
      <c r="M35" s="7"/>
      <c r="N35" s="7"/>
      <c r="O35" s="8" t="str">
        <f t="shared" si="3"/>
        <v/>
      </c>
    </row>
    <row r="36" spans="1:15" ht="14.65" customHeight="1">
      <c r="A36" s="8" t="str">
        <f t="shared" si="0"/>
        <v/>
      </c>
      <c r="B36" s="9"/>
      <c r="C36" s="7"/>
      <c r="D36" s="7"/>
      <c r="E36" s="7"/>
      <c r="F36" s="7"/>
      <c r="G36" s="39"/>
      <c r="H36" s="10"/>
      <c r="I36" s="11"/>
      <c r="J36" s="11"/>
      <c r="K36" s="12" t="str">
        <f t="shared" si="1"/>
        <v/>
      </c>
      <c r="L36" s="12" t="str">
        <f t="shared" si="2"/>
        <v/>
      </c>
      <c r="M36" s="7"/>
      <c r="N36" s="7"/>
      <c r="O36" s="8" t="str">
        <f t="shared" si="3"/>
        <v/>
      </c>
    </row>
    <row r="37" spans="1:15" ht="14.65" customHeight="1">
      <c r="A37" s="8" t="str">
        <f t="shared" si="0"/>
        <v/>
      </c>
      <c r="B37" s="9"/>
      <c r="C37" s="7"/>
      <c r="D37" s="7"/>
      <c r="E37" s="7"/>
      <c r="F37" s="7"/>
      <c r="G37" s="39"/>
      <c r="H37" s="10"/>
      <c r="I37" s="11"/>
      <c r="J37" s="11"/>
      <c r="K37" s="12" t="str">
        <f t="shared" si="1"/>
        <v/>
      </c>
      <c r="L37" s="12" t="str">
        <f t="shared" si="2"/>
        <v/>
      </c>
      <c r="M37" s="7"/>
      <c r="N37" s="7"/>
      <c r="O37" s="8" t="str">
        <f t="shared" si="3"/>
        <v/>
      </c>
    </row>
    <row r="38" spans="1:15" ht="14.65" customHeight="1">
      <c r="A38" s="8" t="str">
        <f t="shared" si="0"/>
        <v/>
      </c>
      <c r="B38" s="9"/>
      <c r="C38" s="7"/>
      <c r="D38" s="7"/>
      <c r="E38" s="7"/>
      <c r="F38" s="7"/>
      <c r="G38" s="39"/>
      <c r="H38" s="10"/>
      <c r="I38" s="11"/>
      <c r="J38" s="11"/>
      <c r="K38" s="12" t="str">
        <f t="shared" si="1"/>
        <v/>
      </c>
      <c r="L38" s="12" t="str">
        <f t="shared" si="2"/>
        <v/>
      </c>
      <c r="M38" s="7"/>
      <c r="N38" s="7"/>
      <c r="O38" s="8" t="str">
        <f t="shared" si="3"/>
        <v/>
      </c>
    </row>
    <row r="39" spans="1:15" ht="14.65" customHeight="1">
      <c r="A39" s="8" t="str">
        <f t="shared" si="0"/>
        <v/>
      </c>
      <c r="B39" s="9"/>
      <c r="C39" s="7"/>
      <c r="D39" s="7"/>
      <c r="E39" s="7"/>
      <c r="F39" s="7"/>
      <c r="G39" s="39"/>
      <c r="H39" s="10"/>
      <c r="I39" s="11"/>
      <c r="J39" s="11"/>
      <c r="K39" s="12" t="str">
        <f t="shared" si="1"/>
        <v/>
      </c>
      <c r="L39" s="12" t="str">
        <f t="shared" si="2"/>
        <v/>
      </c>
      <c r="M39" s="7"/>
      <c r="N39" s="7"/>
      <c r="O39" s="8" t="str">
        <f t="shared" si="3"/>
        <v/>
      </c>
    </row>
    <row r="40" spans="1:15" ht="14.65" customHeight="1">
      <c r="A40" s="8" t="str">
        <f t="shared" si="0"/>
        <v/>
      </c>
      <c r="B40" s="9"/>
      <c r="C40" s="7"/>
      <c r="D40" s="7"/>
      <c r="E40" s="7"/>
      <c r="F40" s="7"/>
      <c r="G40" s="39"/>
      <c r="H40" s="10"/>
      <c r="I40" s="11"/>
      <c r="J40" s="11"/>
      <c r="K40" s="12" t="str">
        <f t="shared" si="1"/>
        <v/>
      </c>
      <c r="L40" s="12" t="str">
        <f t="shared" si="2"/>
        <v/>
      </c>
      <c r="M40" s="7"/>
      <c r="N40" s="7"/>
      <c r="O40" s="8" t="str">
        <f t="shared" si="3"/>
        <v/>
      </c>
    </row>
    <row r="41" spans="1:15" ht="14.65" customHeight="1">
      <c r="A41" s="8" t="str">
        <f t="shared" ref="A41:A68" si="4">IF($B41="","",ROW()-8)</f>
        <v/>
      </c>
      <c r="B41" s="9"/>
      <c r="C41" s="7"/>
      <c r="D41" s="7"/>
      <c r="E41" s="7"/>
      <c r="F41" s="7"/>
      <c r="G41" s="39"/>
      <c r="H41" s="10"/>
      <c r="I41" s="11"/>
      <c r="J41" s="11"/>
      <c r="K41" s="12" t="str">
        <f t="shared" ref="K41:K68" si="5">IF(OR($B41="",$C41="",$G41="",$H41=""),"",MAX(0,MOD($H41-$G41,1)*24-IF($I41="",0,$I41)/60))</f>
        <v/>
      </c>
      <c r="L41" s="12" t="str">
        <f t="shared" ref="L41:L68" si="6">IF(OR($K41="",$J41=""),"",$K41-$J41)</f>
        <v/>
      </c>
      <c r="M41" s="7"/>
      <c r="N41" s="7"/>
      <c r="O41" s="8" t="str">
        <f t="shared" ref="O41:O68" si="7">IF($B41="","",IF(OR($C41="",$D41="",$E41="",$F41="",$G41="",$H41=""),"À compléter",IF(IF($I41="",0,$I41)&lt;0,"Pause à vérifier",IF($M41="","Statut à finaliser",IF($K41=0,"Horaire à vérifier",IF(AND($J41&lt;&gt;"",$L41&lt;-1),"Écart important","OK"))))))</f>
        <v/>
      </c>
    </row>
    <row r="42" spans="1:15" ht="14.65" customHeight="1">
      <c r="A42" s="8" t="str">
        <f t="shared" si="4"/>
        <v/>
      </c>
      <c r="B42" s="9"/>
      <c r="C42" s="7"/>
      <c r="D42" s="7"/>
      <c r="E42" s="7"/>
      <c r="F42" s="7"/>
      <c r="G42" s="39"/>
      <c r="H42" s="10"/>
      <c r="I42" s="11"/>
      <c r="J42" s="11"/>
      <c r="K42" s="12" t="str">
        <f t="shared" si="5"/>
        <v/>
      </c>
      <c r="L42" s="12" t="str">
        <f t="shared" si="6"/>
        <v/>
      </c>
      <c r="M42" s="7"/>
      <c r="N42" s="7"/>
      <c r="O42" s="8" t="str">
        <f t="shared" si="7"/>
        <v/>
      </c>
    </row>
    <row r="43" spans="1:15" ht="14.65" customHeight="1">
      <c r="A43" s="8" t="str">
        <f t="shared" si="4"/>
        <v/>
      </c>
      <c r="B43" s="9"/>
      <c r="C43" s="7"/>
      <c r="D43" s="7"/>
      <c r="E43" s="7"/>
      <c r="F43" s="7"/>
      <c r="G43" s="39"/>
      <c r="H43" s="10"/>
      <c r="I43" s="11"/>
      <c r="J43" s="11"/>
      <c r="K43" s="12" t="str">
        <f t="shared" si="5"/>
        <v/>
      </c>
      <c r="L43" s="12" t="str">
        <f t="shared" si="6"/>
        <v/>
      </c>
      <c r="M43" s="7"/>
      <c r="N43" s="7"/>
      <c r="O43" s="8" t="str">
        <f t="shared" si="7"/>
        <v/>
      </c>
    </row>
    <row r="44" spans="1:15" ht="14.65" customHeight="1">
      <c r="A44" s="8" t="str">
        <f t="shared" si="4"/>
        <v/>
      </c>
      <c r="B44" s="9"/>
      <c r="C44" s="7"/>
      <c r="D44" s="7"/>
      <c r="E44" s="7"/>
      <c r="F44" s="7"/>
      <c r="G44" s="39"/>
      <c r="H44" s="10"/>
      <c r="I44" s="11"/>
      <c r="J44" s="11"/>
      <c r="K44" s="12" t="str">
        <f t="shared" si="5"/>
        <v/>
      </c>
      <c r="L44" s="12" t="str">
        <f t="shared" si="6"/>
        <v/>
      </c>
      <c r="M44" s="7"/>
      <c r="N44" s="7"/>
      <c r="O44" s="8" t="str">
        <f t="shared" si="7"/>
        <v/>
      </c>
    </row>
    <row r="45" spans="1:15" ht="14.65" customHeight="1">
      <c r="A45" s="8" t="str">
        <f t="shared" si="4"/>
        <v/>
      </c>
      <c r="B45" s="9"/>
      <c r="C45" s="7"/>
      <c r="D45" s="7"/>
      <c r="E45" s="7"/>
      <c r="F45" s="7"/>
      <c r="G45" s="39"/>
      <c r="H45" s="10"/>
      <c r="I45" s="11"/>
      <c r="J45" s="11"/>
      <c r="K45" s="12" t="str">
        <f t="shared" si="5"/>
        <v/>
      </c>
      <c r="L45" s="12" t="str">
        <f t="shared" si="6"/>
        <v/>
      </c>
      <c r="M45" s="7"/>
      <c r="N45" s="7"/>
      <c r="O45" s="8" t="str">
        <f t="shared" si="7"/>
        <v/>
      </c>
    </row>
    <row r="46" spans="1:15" ht="14.65" customHeight="1">
      <c r="A46" s="8" t="str">
        <f t="shared" si="4"/>
        <v/>
      </c>
      <c r="B46" s="9"/>
      <c r="C46" s="7"/>
      <c r="D46" s="7"/>
      <c r="E46" s="7"/>
      <c r="F46" s="7"/>
      <c r="G46" s="39"/>
      <c r="H46" s="10"/>
      <c r="I46" s="11"/>
      <c r="J46" s="11"/>
      <c r="K46" s="12" t="str">
        <f t="shared" si="5"/>
        <v/>
      </c>
      <c r="L46" s="12" t="str">
        <f t="shared" si="6"/>
        <v/>
      </c>
      <c r="M46" s="7"/>
      <c r="N46" s="7"/>
      <c r="O46" s="8" t="str">
        <f t="shared" si="7"/>
        <v/>
      </c>
    </row>
    <row r="47" spans="1:15" ht="14.65" customHeight="1">
      <c r="A47" s="8" t="str">
        <f t="shared" si="4"/>
        <v/>
      </c>
      <c r="B47" s="9"/>
      <c r="C47" s="7"/>
      <c r="D47" s="7"/>
      <c r="E47" s="7"/>
      <c r="F47" s="7"/>
      <c r="G47" s="39"/>
      <c r="H47" s="10"/>
      <c r="I47" s="11"/>
      <c r="J47" s="11"/>
      <c r="K47" s="12" t="str">
        <f t="shared" si="5"/>
        <v/>
      </c>
      <c r="L47" s="12" t="str">
        <f t="shared" si="6"/>
        <v/>
      </c>
      <c r="M47" s="7"/>
      <c r="N47" s="7"/>
      <c r="O47" s="8" t="str">
        <f t="shared" si="7"/>
        <v/>
      </c>
    </row>
    <row r="48" spans="1:15" ht="14.65" customHeight="1">
      <c r="A48" s="8" t="str">
        <f t="shared" si="4"/>
        <v/>
      </c>
      <c r="B48" s="9"/>
      <c r="C48" s="7"/>
      <c r="D48" s="7"/>
      <c r="E48" s="7"/>
      <c r="F48" s="7"/>
      <c r="G48" s="39"/>
      <c r="H48" s="10"/>
      <c r="I48" s="11"/>
      <c r="J48" s="11"/>
      <c r="K48" s="12" t="str">
        <f t="shared" si="5"/>
        <v/>
      </c>
      <c r="L48" s="12" t="str">
        <f t="shared" si="6"/>
        <v/>
      </c>
      <c r="M48" s="7"/>
      <c r="N48" s="7"/>
      <c r="O48" s="8" t="str">
        <f t="shared" si="7"/>
        <v/>
      </c>
    </row>
    <row r="49" spans="1:15" ht="14.65" customHeight="1">
      <c r="A49" s="8" t="str">
        <f t="shared" si="4"/>
        <v/>
      </c>
      <c r="B49" s="9"/>
      <c r="C49" s="7"/>
      <c r="D49" s="7"/>
      <c r="E49" s="7"/>
      <c r="F49" s="7"/>
      <c r="G49" s="39"/>
      <c r="H49" s="10"/>
      <c r="I49" s="11"/>
      <c r="J49" s="11"/>
      <c r="K49" s="12" t="str">
        <f t="shared" si="5"/>
        <v/>
      </c>
      <c r="L49" s="12" t="str">
        <f t="shared" si="6"/>
        <v/>
      </c>
      <c r="M49" s="7"/>
      <c r="N49" s="7"/>
      <c r="O49" s="8" t="str">
        <f t="shared" si="7"/>
        <v/>
      </c>
    </row>
    <row r="50" spans="1:15" ht="14.65" customHeight="1">
      <c r="A50" s="8" t="str">
        <f t="shared" si="4"/>
        <v/>
      </c>
      <c r="B50" s="9"/>
      <c r="C50" s="7"/>
      <c r="D50" s="7"/>
      <c r="E50" s="7"/>
      <c r="F50" s="7"/>
      <c r="G50" s="39"/>
      <c r="H50" s="10"/>
      <c r="I50" s="11"/>
      <c r="J50" s="11"/>
      <c r="K50" s="12" t="str">
        <f t="shared" si="5"/>
        <v/>
      </c>
      <c r="L50" s="12" t="str">
        <f t="shared" si="6"/>
        <v/>
      </c>
      <c r="M50" s="7"/>
      <c r="N50" s="7"/>
      <c r="O50" s="8" t="str">
        <f t="shared" si="7"/>
        <v/>
      </c>
    </row>
    <row r="51" spans="1:15" ht="14.65" customHeight="1">
      <c r="A51" s="8" t="str">
        <f t="shared" si="4"/>
        <v/>
      </c>
      <c r="B51" s="9"/>
      <c r="C51" s="7"/>
      <c r="D51" s="7"/>
      <c r="E51" s="7"/>
      <c r="F51" s="7"/>
      <c r="G51" s="39"/>
      <c r="H51" s="10"/>
      <c r="I51" s="11"/>
      <c r="J51" s="11"/>
      <c r="K51" s="12" t="str">
        <f t="shared" si="5"/>
        <v/>
      </c>
      <c r="L51" s="12" t="str">
        <f t="shared" si="6"/>
        <v/>
      </c>
      <c r="M51" s="7"/>
      <c r="N51" s="7"/>
      <c r="O51" s="8" t="str">
        <f t="shared" si="7"/>
        <v/>
      </c>
    </row>
    <row r="52" spans="1:15" ht="14.65" customHeight="1">
      <c r="A52" s="8" t="str">
        <f t="shared" si="4"/>
        <v/>
      </c>
      <c r="B52" s="9"/>
      <c r="C52" s="7"/>
      <c r="D52" s="7"/>
      <c r="E52" s="7"/>
      <c r="F52" s="7"/>
      <c r="G52" s="39"/>
      <c r="H52" s="10"/>
      <c r="I52" s="11"/>
      <c r="J52" s="11"/>
      <c r="K52" s="12" t="str">
        <f t="shared" si="5"/>
        <v/>
      </c>
      <c r="L52" s="12" t="str">
        <f t="shared" si="6"/>
        <v/>
      </c>
      <c r="M52" s="7"/>
      <c r="N52" s="7"/>
      <c r="O52" s="8" t="str">
        <f t="shared" si="7"/>
        <v/>
      </c>
    </row>
    <row r="53" spans="1:15" ht="14.65" customHeight="1">
      <c r="A53" s="8" t="str">
        <f t="shared" si="4"/>
        <v/>
      </c>
      <c r="B53" s="9"/>
      <c r="C53" s="7"/>
      <c r="D53" s="7"/>
      <c r="E53" s="7"/>
      <c r="F53" s="7"/>
      <c r="G53" s="39"/>
      <c r="H53" s="10"/>
      <c r="I53" s="11"/>
      <c r="J53" s="11"/>
      <c r="K53" s="12" t="str">
        <f t="shared" si="5"/>
        <v/>
      </c>
      <c r="L53" s="12" t="str">
        <f t="shared" si="6"/>
        <v/>
      </c>
      <c r="M53" s="7"/>
      <c r="N53" s="7"/>
      <c r="O53" s="8" t="str">
        <f t="shared" si="7"/>
        <v/>
      </c>
    </row>
    <row r="54" spans="1:15" ht="14.65" customHeight="1">
      <c r="A54" s="8" t="str">
        <f t="shared" si="4"/>
        <v/>
      </c>
      <c r="B54" s="9"/>
      <c r="C54" s="7"/>
      <c r="D54" s="7"/>
      <c r="E54" s="7"/>
      <c r="F54" s="7"/>
      <c r="G54" s="39"/>
      <c r="H54" s="10"/>
      <c r="I54" s="11"/>
      <c r="J54" s="11"/>
      <c r="K54" s="12" t="str">
        <f t="shared" si="5"/>
        <v/>
      </c>
      <c r="L54" s="12" t="str">
        <f t="shared" si="6"/>
        <v/>
      </c>
      <c r="M54" s="7"/>
      <c r="N54" s="7"/>
      <c r="O54" s="8" t="str">
        <f t="shared" si="7"/>
        <v/>
      </c>
    </row>
    <row r="55" spans="1:15" ht="14.65" customHeight="1">
      <c r="A55" s="8" t="str">
        <f t="shared" si="4"/>
        <v/>
      </c>
      <c r="B55" s="9"/>
      <c r="C55" s="7"/>
      <c r="D55" s="7"/>
      <c r="E55" s="7"/>
      <c r="F55" s="7"/>
      <c r="G55" s="39"/>
      <c r="H55" s="10"/>
      <c r="I55" s="11"/>
      <c r="J55" s="11"/>
      <c r="K55" s="12" t="str">
        <f t="shared" si="5"/>
        <v/>
      </c>
      <c r="L55" s="12" t="str">
        <f t="shared" si="6"/>
        <v/>
      </c>
      <c r="M55" s="7"/>
      <c r="N55" s="7"/>
      <c r="O55" s="8" t="str">
        <f t="shared" si="7"/>
        <v/>
      </c>
    </row>
    <row r="56" spans="1:15" ht="14.65" customHeight="1">
      <c r="A56" s="8" t="str">
        <f t="shared" si="4"/>
        <v/>
      </c>
      <c r="B56" s="9"/>
      <c r="C56" s="7"/>
      <c r="D56" s="7"/>
      <c r="E56" s="7"/>
      <c r="F56" s="7"/>
      <c r="G56" s="39"/>
      <c r="H56" s="10"/>
      <c r="I56" s="11"/>
      <c r="J56" s="11"/>
      <c r="K56" s="12" t="str">
        <f t="shared" si="5"/>
        <v/>
      </c>
      <c r="L56" s="12" t="str">
        <f t="shared" si="6"/>
        <v/>
      </c>
      <c r="M56" s="7"/>
      <c r="N56" s="7"/>
      <c r="O56" s="8" t="str">
        <f t="shared" si="7"/>
        <v/>
      </c>
    </row>
    <row r="57" spans="1:15" ht="14.65" customHeight="1">
      <c r="A57" s="8" t="str">
        <f t="shared" si="4"/>
        <v/>
      </c>
      <c r="B57" s="9"/>
      <c r="C57" s="7"/>
      <c r="D57" s="7"/>
      <c r="E57" s="7"/>
      <c r="F57" s="7"/>
      <c r="G57" s="39"/>
      <c r="H57" s="10"/>
      <c r="I57" s="11"/>
      <c r="J57" s="11"/>
      <c r="K57" s="12" t="str">
        <f t="shared" si="5"/>
        <v/>
      </c>
      <c r="L57" s="12" t="str">
        <f t="shared" si="6"/>
        <v/>
      </c>
      <c r="M57" s="7"/>
      <c r="N57" s="7"/>
      <c r="O57" s="8" t="str">
        <f t="shared" si="7"/>
        <v/>
      </c>
    </row>
    <row r="58" spans="1:15" ht="14.65" customHeight="1">
      <c r="A58" s="8" t="str">
        <f t="shared" si="4"/>
        <v/>
      </c>
      <c r="B58" s="9"/>
      <c r="C58" s="7"/>
      <c r="D58" s="7"/>
      <c r="E58" s="7"/>
      <c r="F58" s="7"/>
      <c r="G58" s="39"/>
      <c r="H58" s="10"/>
      <c r="I58" s="11"/>
      <c r="J58" s="11"/>
      <c r="K58" s="12" t="str">
        <f t="shared" si="5"/>
        <v/>
      </c>
      <c r="L58" s="12" t="str">
        <f t="shared" si="6"/>
        <v/>
      </c>
      <c r="M58" s="7"/>
      <c r="N58" s="7"/>
      <c r="O58" s="8" t="str">
        <f t="shared" si="7"/>
        <v/>
      </c>
    </row>
    <row r="59" spans="1:15" ht="14.65" customHeight="1">
      <c r="A59" s="8" t="str">
        <f t="shared" si="4"/>
        <v/>
      </c>
      <c r="B59" s="9"/>
      <c r="C59" s="7"/>
      <c r="D59" s="7"/>
      <c r="E59" s="7"/>
      <c r="F59" s="7"/>
      <c r="G59" s="39"/>
      <c r="H59" s="10"/>
      <c r="I59" s="11"/>
      <c r="J59" s="11"/>
      <c r="K59" s="12" t="str">
        <f t="shared" si="5"/>
        <v/>
      </c>
      <c r="L59" s="12" t="str">
        <f t="shared" si="6"/>
        <v/>
      </c>
      <c r="M59" s="7"/>
      <c r="N59" s="7"/>
      <c r="O59" s="8" t="str">
        <f t="shared" si="7"/>
        <v/>
      </c>
    </row>
    <row r="60" spans="1:15" ht="14.65" customHeight="1">
      <c r="A60" s="8" t="str">
        <f t="shared" si="4"/>
        <v/>
      </c>
      <c r="B60" s="9"/>
      <c r="C60" s="7"/>
      <c r="D60" s="7"/>
      <c r="E60" s="7"/>
      <c r="F60" s="7"/>
      <c r="G60" s="39"/>
      <c r="H60" s="10"/>
      <c r="I60" s="11"/>
      <c r="J60" s="11"/>
      <c r="K60" s="12" t="str">
        <f t="shared" si="5"/>
        <v/>
      </c>
      <c r="L60" s="12" t="str">
        <f t="shared" si="6"/>
        <v/>
      </c>
      <c r="M60" s="7"/>
      <c r="N60" s="7"/>
      <c r="O60" s="8" t="str">
        <f t="shared" si="7"/>
        <v/>
      </c>
    </row>
    <row r="61" spans="1:15" ht="14.65" customHeight="1">
      <c r="A61" s="8" t="str">
        <f t="shared" si="4"/>
        <v/>
      </c>
      <c r="B61" s="9"/>
      <c r="C61" s="7"/>
      <c r="D61" s="7"/>
      <c r="E61" s="7"/>
      <c r="F61" s="7"/>
      <c r="G61" s="39"/>
      <c r="H61" s="10"/>
      <c r="I61" s="11"/>
      <c r="J61" s="11"/>
      <c r="K61" s="12" t="str">
        <f t="shared" si="5"/>
        <v/>
      </c>
      <c r="L61" s="12" t="str">
        <f t="shared" si="6"/>
        <v/>
      </c>
      <c r="M61" s="7"/>
      <c r="N61" s="7"/>
      <c r="O61" s="8" t="str">
        <f t="shared" si="7"/>
        <v/>
      </c>
    </row>
    <row r="62" spans="1:15" ht="14.65" customHeight="1">
      <c r="A62" s="8" t="str">
        <f t="shared" si="4"/>
        <v/>
      </c>
      <c r="B62" s="9"/>
      <c r="C62" s="7"/>
      <c r="D62" s="7"/>
      <c r="E62" s="7"/>
      <c r="F62" s="7"/>
      <c r="G62" s="39"/>
      <c r="H62" s="10"/>
      <c r="I62" s="11"/>
      <c r="J62" s="11"/>
      <c r="K62" s="12" t="str">
        <f t="shared" si="5"/>
        <v/>
      </c>
      <c r="L62" s="12" t="str">
        <f t="shared" si="6"/>
        <v/>
      </c>
      <c r="M62" s="7"/>
      <c r="N62" s="7"/>
      <c r="O62" s="8" t="str">
        <f t="shared" si="7"/>
        <v/>
      </c>
    </row>
    <row r="63" spans="1:15" ht="14.65" customHeight="1">
      <c r="A63" s="8" t="str">
        <f t="shared" si="4"/>
        <v/>
      </c>
      <c r="B63" s="9"/>
      <c r="C63" s="7"/>
      <c r="D63" s="7"/>
      <c r="E63" s="7"/>
      <c r="F63" s="7"/>
      <c r="G63" s="39"/>
      <c r="H63" s="10"/>
      <c r="I63" s="11"/>
      <c r="J63" s="11"/>
      <c r="K63" s="12" t="str">
        <f t="shared" si="5"/>
        <v/>
      </c>
      <c r="L63" s="12" t="str">
        <f t="shared" si="6"/>
        <v/>
      </c>
      <c r="M63" s="7"/>
      <c r="N63" s="7"/>
      <c r="O63" s="8" t="str">
        <f t="shared" si="7"/>
        <v/>
      </c>
    </row>
    <row r="64" spans="1:15" ht="14.65" customHeight="1">
      <c r="A64" s="8" t="str">
        <f t="shared" si="4"/>
        <v/>
      </c>
      <c r="B64" s="9"/>
      <c r="C64" s="7"/>
      <c r="D64" s="7"/>
      <c r="E64" s="7"/>
      <c r="F64" s="7"/>
      <c r="G64" s="39"/>
      <c r="H64" s="10"/>
      <c r="I64" s="11"/>
      <c r="J64" s="11"/>
      <c r="K64" s="12" t="str">
        <f t="shared" si="5"/>
        <v/>
      </c>
      <c r="L64" s="12" t="str">
        <f t="shared" si="6"/>
        <v/>
      </c>
      <c r="M64" s="7"/>
      <c r="N64" s="7"/>
      <c r="O64" s="8" t="str">
        <f t="shared" si="7"/>
        <v/>
      </c>
    </row>
    <row r="65" spans="1:15" ht="14.65" customHeight="1">
      <c r="A65" s="8" t="str">
        <f t="shared" si="4"/>
        <v/>
      </c>
      <c r="B65" s="9"/>
      <c r="C65" s="7"/>
      <c r="D65" s="7"/>
      <c r="E65" s="7"/>
      <c r="F65" s="7"/>
      <c r="G65" s="39"/>
      <c r="H65" s="10"/>
      <c r="I65" s="11"/>
      <c r="J65" s="11"/>
      <c r="K65" s="12" t="str">
        <f t="shared" si="5"/>
        <v/>
      </c>
      <c r="L65" s="12" t="str">
        <f t="shared" si="6"/>
        <v/>
      </c>
      <c r="M65" s="7"/>
      <c r="N65" s="7"/>
      <c r="O65" s="8" t="str">
        <f t="shared" si="7"/>
        <v/>
      </c>
    </row>
    <row r="66" spans="1:15" ht="14.65" customHeight="1">
      <c r="A66" s="8" t="str">
        <f t="shared" si="4"/>
        <v/>
      </c>
      <c r="B66" s="9"/>
      <c r="C66" s="7"/>
      <c r="D66" s="7"/>
      <c r="E66" s="7"/>
      <c r="F66" s="7"/>
      <c r="G66" s="39"/>
      <c r="H66" s="10"/>
      <c r="I66" s="11"/>
      <c r="J66" s="11"/>
      <c r="K66" s="12" t="str">
        <f t="shared" si="5"/>
        <v/>
      </c>
      <c r="L66" s="12" t="str">
        <f t="shared" si="6"/>
        <v/>
      </c>
      <c r="M66" s="7"/>
      <c r="N66" s="7"/>
      <c r="O66" s="8" t="str">
        <f t="shared" si="7"/>
        <v/>
      </c>
    </row>
    <row r="67" spans="1:15" ht="14.65" customHeight="1">
      <c r="A67" s="8" t="str">
        <f t="shared" si="4"/>
        <v/>
      </c>
      <c r="B67" s="9"/>
      <c r="C67" s="7"/>
      <c r="D67" s="7"/>
      <c r="E67" s="7"/>
      <c r="F67" s="7"/>
      <c r="G67" s="39"/>
      <c r="H67" s="10"/>
      <c r="I67" s="11"/>
      <c r="J67" s="11"/>
      <c r="K67" s="12" t="str">
        <f t="shared" si="5"/>
        <v/>
      </c>
      <c r="L67" s="12" t="str">
        <f t="shared" si="6"/>
        <v/>
      </c>
      <c r="M67" s="7"/>
      <c r="N67" s="7"/>
      <c r="O67" s="8" t="str">
        <f t="shared" si="7"/>
        <v/>
      </c>
    </row>
    <row r="68" spans="1:15" ht="14.65" customHeight="1">
      <c r="A68" s="8" t="str">
        <f t="shared" si="4"/>
        <v/>
      </c>
      <c r="B68" s="9"/>
      <c r="C68" s="7"/>
      <c r="D68" s="7"/>
      <c r="E68" s="7"/>
      <c r="F68" s="7"/>
      <c r="G68" s="39"/>
      <c r="H68" s="10"/>
      <c r="I68" s="11"/>
      <c r="J68" s="11"/>
      <c r="K68" s="12" t="str">
        <f t="shared" si="5"/>
        <v/>
      </c>
      <c r="L68" s="12" t="str">
        <f t="shared" si="6"/>
        <v/>
      </c>
      <c r="M68" s="7"/>
      <c r="N68" s="7"/>
      <c r="O68" s="8" t="str">
        <f t="shared" si="7"/>
        <v/>
      </c>
    </row>
    <row r="72" spans="1:15">
      <c r="A72" s="22" t="s">
        <v>40</v>
      </c>
      <c r="B72" s="16"/>
      <c r="C72" s="16"/>
      <c r="D72" s="16"/>
      <c r="E72" s="16"/>
      <c r="F72" s="16"/>
      <c r="G72" s="16"/>
      <c r="H72" s="16"/>
      <c r="I72" s="16"/>
      <c r="J72" s="16"/>
      <c r="K72" s="16"/>
      <c r="L72" s="16"/>
      <c r="M72" s="16"/>
      <c r="N72" s="16"/>
      <c r="O72" s="16"/>
    </row>
    <row r="74" spans="1:15">
      <c r="A74" s="33" t="s">
        <v>41</v>
      </c>
      <c r="B74" s="16"/>
      <c r="C74" s="16"/>
      <c r="E74" s="35" t="s">
        <v>42</v>
      </c>
      <c r="F74" s="16"/>
      <c r="G74" s="16"/>
      <c r="I74" s="37" t="s">
        <v>43</v>
      </c>
      <c r="J74" s="16"/>
      <c r="K74" s="16"/>
      <c r="M74" s="33" t="s">
        <v>44</v>
      </c>
      <c r="N74" s="16"/>
      <c r="O74" s="16"/>
    </row>
    <row r="75" spans="1:15" ht="16">
      <c r="A75" s="34">
        <f>COUNTA($B$9:$B$68)</f>
        <v>0</v>
      </c>
      <c r="B75" s="16"/>
      <c r="C75" s="16"/>
      <c r="E75" s="36">
        <f>SUM($K$9:$K$68)</f>
        <v>0</v>
      </c>
      <c r="F75" s="16"/>
      <c r="G75" s="16"/>
      <c r="I75" s="36">
        <f>SUMIF($M$9:$M$68,"Validé",$K$9:$K$68)</f>
        <v>0</v>
      </c>
      <c r="J75" s="16"/>
      <c r="K75" s="16"/>
      <c r="M75" s="34">
        <f>COUNTIFS($B$9:$B$68,"&lt;&gt;",$O$9:$O$68,"&lt;&gt;OK")</f>
        <v>0</v>
      </c>
      <c r="N75" s="16"/>
      <c r="O75" s="16"/>
    </row>
    <row r="79" spans="1:15" ht="14.5">
      <c r="A79" s="15" t="s">
        <v>45</v>
      </c>
      <c r="B79" s="16"/>
      <c r="C79" s="16"/>
      <c r="D79" s="16"/>
      <c r="E79" s="16"/>
      <c r="F79" s="16"/>
      <c r="G79" s="16"/>
      <c r="H79" s="16"/>
      <c r="I79" s="16"/>
      <c r="J79" s="16"/>
      <c r="K79" s="16"/>
      <c r="L79" s="16"/>
      <c r="M79" s="16"/>
      <c r="N79" s="16"/>
      <c r="O79" s="16"/>
    </row>
    <row r="80" spans="1:15">
      <c r="A80" s="17" t="s">
        <v>46</v>
      </c>
      <c r="B80" s="16"/>
      <c r="C80" s="16"/>
      <c r="D80" s="16"/>
      <c r="E80" s="16"/>
      <c r="F80" s="16"/>
      <c r="G80" s="16"/>
      <c r="H80" s="16"/>
      <c r="I80" s="16"/>
      <c r="J80" s="16"/>
      <c r="K80" s="16"/>
      <c r="L80" s="16"/>
      <c r="M80" s="16"/>
      <c r="N80" s="16"/>
      <c r="O80" s="16"/>
    </row>
    <row r="81" spans="1:15">
      <c r="A81" s="16"/>
      <c r="B81" s="16"/>
      <c r="C81" s="16"/>
      <c r="D81" s="16"/>
      <c r="E81" s="16"/>
      <c r="F81" s="16"/>
      <c r="G81" s="16"/>
      <c r="H81" s="16"/>
      <c r="I81" s="16"/>
      <c r="J81" s="16"/>
      <c r="K81" s="16"/>
      <c r="L81" s="16"/>
      <c r="M81" s="16"/>
      <c r="N81" s="16"/>
      <c r="O81" s="16"/>
    </row>
  </sheetData>
  <mergeCells count="16">
    <mergeCell ref="A1:J2"/>
    <mergeCell ref="L1:O2"/>
    <mergeCell ref="A3:O3"/>
    <mergeCell ref="A5:L6"/>
    <mergeCell ref="M5:O6"/>
    <mergeCell ref="A79:O79"/>
    <mergeCell ref="A80:O81"/>
    <mergeCell ref="A72:O72"/>
    <mergeCell ref="A74:C74"/>
    <mergeCell ref="A75:C75"/>
    <mergeCell ref="E74:G74"/>
    <mergeCell ref="E75:G75"/>
    <mergeCell ref="I74:K74"/>
    <mergeCell ref="I75:K75"/>
    <mergeCell ref="M74:O74"/>
    <mergeCell ref="M75:O75"/>
  </mergeCells>
  <conditionalFormatting sqref="L9:L68">
    <cfRule type="cellIs" dxfId="3" priority="3" operator="lessThan">
      <formula>-1</formula>
    </cfRule>
    <cfRule type="cellIs" dxfId="2" priority="4" operator="greaterThan">
      <formula>1</formula>
    </cfRule>
  </conditionalFormatting>
  <conditionalFormatting sqref="O9:O68">
    <cfRule type="expression" dxfId="1" priority="1">
      <formula>$O9="OK"</formula>
    </cfRule>
    <cfRule type="expression" dxfId="0" priority="2">
      <formula>AND($O9&lt;&gt;"",$O9&lt;&gt;"OK")</formula>
    </cfRule>
  </conditionalFormatting>
  <pageMargins left="0.7" right="0.7" top="0.75" bottom="0.75" header="0.3" footer="0.3"/>
  <pageSetup paperSize="9" orientation="portrait" verticalDpi="0" r:id="rId1"/>
  <drawing r:id="rId2"/>
  <extLst>
    <ext xmlns:x14="http://schemas.microsoft.com/office/spreadsheetml/2009/9/main" uri="{CCE6A557-97BC-4b89-ADB6-D9C93CAAB3DF}">
      <x14:dataValidations xmlns:xm="http://schemas.microsoft.com/office/excel/2006/main" count="5">
        <x14:dataValidation type="list" xr:uid="{00000000-0002-0000-0100-000000000000}">
          <x14:formula1>
            <xm:f>Paramétrage!$A$9:$A$38</xm:f>
          </x14:formula1>
          <xm:sqref>C9:C68</xm:sqref>
        </x14:dataValidation>
        <x14:dataValidation type="list" xr:uid="{00000000-0002-0000-0100-000001000000}">
          <x14:formula1>
            <xm:f>Paramétrage!$C$9:$C$38</xm:f>
          </x14:formula1>
          <xm:sqref>D9:D68</xm:sqref>
        </x14:dataValidation>
        <x14:dataValidation type="list" xr:uid="{00000000-0002-0000-0100-000002000000}">
          <x14:formula1>
            <xm:f>Paramétrage!$E$9:$E$38</xm:f>
          </x14:formula1>
          <xm:sqref>E9:E68</xm:sqref>
        </x14:dataValidation>
        <x14:dataValidation type="list" xr:uid="{00000000-0002-0000-0100-000003000000}">
          <x14:formula1>
            <xm:f>Paramétrage!$G$9:$G$38</xm:f>
          </x14:formula1>
          <xm:sqref>F9:F68</xm:sqref>
        </x14:dataValidation>
        <x14:dataValidation type="list" xr:uid="{00000000-0002-0000-0100-000004000000}">
          <x14:formula1>
            <xm:f>Paramétrage!$I$9:$I$12</xm:f>
          </x14:formula1>
          <xm:sqref>M9:M68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52"/>
  <sheetViews>
    <sheetView topLeftCell="A28" workbookViewId="0">
      <selection activeCell="A38" sqref="A38"/>
    </sheetView>
  </sheetViews>
  <sheetFormatPr baseColWidth="10" defaultColWidth="8.6640625" defaultRowHeight="14"/>
  <cols>
    <col min="1" max="1" width="22" customWidth="1"/>
    <col min="2" max="2" width="11" customWidth="1"/>
    <col min="3" max="4" width="13" customWidth="1"/>
    <col min="5" max="5" width="4" customWidth="1"/>
    <col min="6" max="6" width="22" customWidth="1"/>
    <col min="7" max="7" width="11" customWidth="1"/>
    <col min="8" max="9" width="13" customWidth="1"/>
    <col min="10" max="10" width="4" customWidth="1"/>
    <col min="11" max="11" width="22" customWidth="1"/>
    <col min="12" max="12" width="11" customWidth="1"/>
    <col min="13" max="15" width="13" customWidth="1"/>
  </cols>
  <sheetData>
    <row r="1" spans="1:15" ht="18.649999999999999" customHeight="1">
      <c r="A1" s="27" t="s">
        <v>47</v>
      </c>
      <c r="B1" s="28"/>
      <c r="C1" s="28"/>
      <c r="D1" s="28"/>
      <c r="E1" s="28"/>
      <c r="F1" s="28"/>
      <c r="G1" s="28"/>
      <c r="H1" s="28"/>
      <c r="I1" s="28"/>
      <c r="J1" s="28"/>
      <c r="K1" s="1"/>
      <c r="L1" s="29" t="s">
        <v>1</v>
      </c>
      <c r="M1" s="28"/>
      <c r="N1" s="28"/>
      <c r="O1" s="28"/>
    </row>
    <row r="2" spans="1:15" ht="18.649999999999999" customHeight="1">
      <c r="A2" s="28"/>
      <c r="B2" s="28"/>
      <c r="C2" s="28"/>
      <c r="D2" s="28"/>
      <c r="E2" s="28"/>
      <c r="F2" s="28"/>
      <c r="G2" s="28"/>
      <c r="H2" s="28"/>
      <c r="I2" s="28"/>
      <c r="J2" s="28"/>
      <c r="K2" s="1"/>
      <c r="L2" s="28"/>
      <c r="M2" s="28"/>
      <c r="N2" s="28"/>
      <c r="O2" s="28"/>
    </row>
    <row r="3" spans="1:15" ht="20" customHeight="1">
      <c r="A3" s="30" t="s">
        <v>48</v>
      </c>
      <c r="B3" s="16"/>
      <c r="C3" s="16"/>
      <c r="D3" s="16"/>
      <c r="E3" s="16"/>
      <c r="F3" s="16"/>
      <c r="G3" s="16"/>
      <c r="H3" s="16"/>
      <c r="I3" s="16"/>
      <c r="J3" s="16"/>
      <c r="K3" s="16"/>
      <c r="L3" s="16"/>
      <c r="M3" s="16"/>
      <c r="N3" s="16"/>
      <c r="O3" s="16"/>
    </row>
    <row r="5" spans="1:15" ht="18.649999999999999" customHeight="1">
      <c r="A5" s="31" t="s">
        <v>49</v>
      </c>
      <c r="B5" s="16"/>
      <c r="C5" s="16"/>
      <c r="D5" s="16"/>
      <c r="E5" s="16"/>
      <c r="F5" s="16"/>
      <c r="G5" s="16"/>
      <c r="H5" s="16"/>
      <c r="I5" s="16"/>
      <c r="J5" s="16"/>
      <c r="K5" s="16"/>
      <c r="L5" s="16"/>
      <c r="M5" s="32" t="s">
        <v>50</v>
      </c>
      <c r="N5" s="16"/>
      <c r="O5" s="16"/>
    </row>
    <row r="6" spans="1:15" ht="18.649999999999999" customHeight="1">
      <c r="A6" s="16"/>
      <c r="B6" s="16"/>
      <c r="C6" s="16"/>
      <c r="D6" s="16"/>
      <c r="E6" s="16"/>
      <c r="F6" s="16"/>
      <c r="G6" s="16"/>
      <c r="H6" s="16"/>
      <c r="I6" s="16"/>
      <c r="J6" s="16"/>
      <c r="K6" s="16"/>
      <c r="L6" s="16"/>
      <c r="M6" s="16"/>
      <c r="N6" s="16"/>
      <c r="O6" s="16"/>
    </row>
    <row r="8" spans="1:15">
      <c r="A8" s="23" t="s">
        <v>41</v>
      </c>
      <c r="B8" s="16"/>
      <c r="D8" s="25" t="s">
        <v>42</v>
      </c>
      <c r="E8" s="16"/>
      <c r="G8" s="26" t="s">
        <v>43</v>
      </c>
      <c r="H8" s="16"/>
      <c r="J8" s="23" t="s">
        <v>44</v>
      </c>
      <c r="K8" s="16"/>
      <c r="M8" s="25" t="s">
        <v>51</v>
      </c>
      <c r="N8" s="16"/>
    </row>
    <row r="9" spans="1:15">
      <c r="A9" s="16"/>
      <c r="B9" s="16"/>
      <c r="D9" s="16"/>
      <c r="E9" s="16"/>
      <c r="G9" s="16"/>
      <c r="H9" s="16"/>
      <c r="J9" s="16"/>
      <c r="K9" s="16"/>
      <c r="M9" s="16"/>
      <c r="N9" s="16"/>
    </row>
    <row r="10" spans="1:15" ht="17">
      <c r="A10" s="24">
        <f>COUNTA('Suivi des temps équipe'!$B$9:$B$68)</f>
        <v>0</v>
      </c>
      <c r="B10" s="16"/>
      <c r="D10" s="18">
        <f>SUM('Suivi des temps équipe'!$K$9:$K$68)</f>
        <v>0</v>
      </c>
      <c r="E10" s="16"/>
      <c r="G10" s="18">
        <f>SUMIF('Suivi des temps équipe'!$M$9:$M$68,"Validé",'Suivi des temps équipe'!$K$9:$K$68)</f>
        <v>0</v>
      </c>
      <c r="H10" s="16"/>
      <c r="J10" s="24">
        <f>COUNTIFS('Suivi des temps équipe'!$B$9:$B$68,"&lt;&gt;",'Suivi des temps équipe'!$O$9:$O$68,"&lt;&gt;OK")</f>
        <v>0</v>
      </c>
      <c r="K10" s="16"/>
      <c r="M10" s="18">
        <f>IF(COUNT('Suivi des temps équipe'!$K$9:$K$68)=0,0,SUM('Suivi des temps équipe'!$K$9:$K$68)/COUNT('Suivi des temps équipe'!$K$9:$K$68))</f>
        <v>0</v>
      </c>
      <c r="N10" s="16"/>
    </row>
    <row r="12" spans="1:15">
      <c r="A12" s="26" t="s">
        <v>52</v>
      </c>
      <c r="B12" s="16"/>
    </row>
    <row r="13" spans="1:15">
      <c r="A13" s="16"/>
      <c r="B13" s="16"/>
    </row>
    <row r="14" spans="1:15" ht="17">
      <c r="A14" s="18">
        <f>SUM('Suivi des temps équipe'!$L$9:$L$68)</f>
        <v>0</v>
      </c>
      <c r="B14" s="16"/>
    </row>
    <row r="16" spans="1:15">
      <c r="A16" s="19" t="s">
        <v>53</v>
      </c>
      <c r="B16" s="16"/>
      <c r="C16" s="16"/>
      <c r="D16" s="16"/>
      <c r="F16" s="20" t="s">
        <v>54</v>
      </c>
      <c r="G16" s="16"/>
      <c r="H16" s="16"/>
      <c r="I16" s="16"/>
      <c r="K16" s="21" t="s">
        <v>55</v>
      </c>
      <c r="L16" s="16"/>
      <c r="M16" s="16"/>
      <c r="N16" s="16"/>
    </row>
    <row r="17" spans="1:14">
      <c r="A17" s="13" t="s">
        <v>29</v>
      </c>
      <c r="B17" s="13" t="s">
        <v>56</v>
      </c>
      <c r="C17" s="13" t="s">
        <v>57</v>
      </c>
      <c r="D17" s="13" t="s">
        <v>58</v>
      </c>
      <c r="F17" s="13" t="s">
        <v>31</v>
      </c>
      <c r="G17" s="13" t="s">
        <v>56</v>
      </c>
      <c r="H17" s="13" t="s">
        <v>57</v>
      </c>
      <c r="I17" s="13" t="s">
        <v>36</v>
      </c>
      <c r="K17" s="13" t="s">
        <v>59</v>
      </c>
      <c r="L17" s="13" t="s">
        <v>56</v>
      </c>
      <c r="M17" s="13" t="s">
        <v>57</v>
      </c>
      <c r="N17" s="13" t="s">
        <v>36</v>
      </c>
    </row>
    <row r="18" spans="1:14">
      <c r="A18" s="6" t="str">
        <f>IF(Paramétrage!$A$9="","",Paramétrage!$A$9)</f>
        <v/>
      </c>
      <c r="B18" s="6" t="str">
        <f>IF($A18="","",COUNTIFS('Suivi des temps équipe'!$C$9:$C$68,$A18))</f>
        <v/>
      </c>
      <c r="C18" s="14" t="str">
        <f>IF($A18="","",SUMIFS('Suivi des temps équipe'!$K$9:$K$68,'Suivi des temps équipe'!$C$9:$C$68,$A18))</f>
        <v/>
      </c>
      <c r="D18" s="14" t="str">
        <f t="shared" ref="D18:D32" si="0">IF($A18="","",IF($B18=0,"",$C18/$B18))</f>
        <v/>
      </c>
      <c r="F18" s="6" t="str">
        <f>IF(Paramétrage!$E$9="","",Paramétrage!$E$9)</f>
        <v/>
      </c>
      <c r="G18" s="6" t="str">
        <f>IF($F18="","",COUNTIFS('Suivi des temps équipe'!$E$9:$E$68,$F18))</f>
        <v/>
      </c>
      <c r="H18" s="14" t="str">
        <f>IF($F18="","",SUMIFS('Suivi des temps équipe'!$K$9:$K$68,'Suivi des temps équipe'!$E$9:$E$68,$F18))</f>
        <v/>
      </c>
      <c r="I18" s="14" t="str">
        <f>IF($F18="","",SUMIFS('Suivi des temps équipe'!$L$9:$L$68,'Suivi des temps équipe'!$E$9:$E$68,$F18))</f>
        <v/>
      </c>
      <c r="K18" s="6" t="str">
        <f>IF(Paramétrage!$G$9="","",Paramétrage!$G$9)</f>
        <v/>
      </c>
      <c r="L18" s="6" t="str">
        <f>IF($K18="","",COUNTIFS('Suivi des temps équipe'!$F$9:$F$68,$K18))</f>
        <v/>
      </c>
      <c r="M18" s="14" t="str">
        <f>IF($K18="","",SUMIFS('Suivi des temps équipe'!$K$9:$K$68,'Suivi des temps équipe'!$F$9:$F$68,$K18))</f>
        <v/>
      </c>
      <c r="N18" s="14" t="str">
        <f>IF($K18="","",SUMIFS('Suivi des temps équipe'!$L$9:$L$68,'Suivi des temps équipe'!$F$9:$F$68,$K18))</f>
        <v/>
      </c>
    </row>
    <row r="19" spans="1:14">
      <c r="A19" s="6" t="str">
        <f>IF(Paramétrage!$A$10="","",Paramétrage!$A$10)</f>
        <v/>
      </c>
      <c r="B19" s="6" t="str">
        <f>IF($A19="","",COUNTIFS('Suivi des temps équipe'!$C$9:$C$68,$A19))</f>
        <v/>
      </c>
      <c r="C19" s="14" t="str">
        <f>IF($A19="","",SUMIFS('Suivi des temps équipe'!$K$9:$K$68,'Suivi des temps équipe'!$C$9:$C$68,$A19))</f>
        <v/>
      </c>
      <c r="D19" s="14" t="str">
        <f t="shared" si="0"/>
        <v/>
      </c>
      <c r="F19" s="6" t="str">
        <f>IF(Paramétrage!$E$10="","",Paramétrage!$E$10)</f>
        <v/>
      </c>
      <c r="G19" s="6" t="str">
        <f>IF($F19="","",COUNTIFS('Suivi des temps équipe'!$E$9:$E$68,$F19))</f>
        <v/>
      </c>
      <c r="H19" s="14" t="str">
        <f>IF($F19="","",SUMIFS('Suivi des temps équipe'!$K$9:$K$68,'Suivi des temps équipe'!$E$9:$E$68,$F19))</f>
        <v/>
      </c>
      <c r="I19" s="14" t="str">
        <f>IF($F19="","",SUMIFS('Suivi des temps équipe'!$L$9:$L$68,'Suivi des temps équipe'!$E$9:$E$68,$F19))</f>
        <v/>
      </c>
      <c r="K19" s="6" t="str">
        <f>IF(Paramétrage!$G$10="","",Paramétrage!$G$10)</f>
        <v/>
      </c>
      <c r="L19" s="6" t="str">
        <f>IF($K19="","",COUNTIFS('Suivi des temps équipe'!$F$9:$F$68,$K19))</f>
        <v/>
      </c>
      <c r="M19" s="14" t="str">
        <f>IF($K19="","",SUMIFS('Suivi des temps équipe'!$K$9:$K$68,'Suivi des temps équipe'!$F$9:$F$68,$K19))</f>
        <v/>
      </c>
      <c r="N19" s="14" t="str">
        <f>IF($K19="","",SUMIFS('Suivi des temps équipe'!$L$9:$L$68,'Suivi des temps équipe'!$F$9:$F$68,$K19))</f>
        <v/>
      </c>
    </row>
    <row r="20" spans="1:14">
      <c r="A20" s="6" t="str">
        <f>IF(Paramétrage!$A$11="","",Paramétrage!$A$11)</f>
        <v/>
      </c>
      <c r="B20" s="6" t="str">
        <f>IF($A20="","",COUNTIFS('Suivi des temps équipe'!$C$9:$C$68,$A20))</f>
        <v/>
      </c>
      <c r="C20" s="14" t="str">
        <f>IF($A20="","",SUMIFS('Suivi des temps équipe'!$K$9:$K$68,'Suivi des temps équipe'!$C$9:$C$68,$A20))</f>
        <v/>
      </c>
      <c r="D20" s="14" t="str">
        <f t="shared" si="0"/>
        <v/>
      </c>
      <c r="F20" s="6" t="str">
        <f>IF(Paramétrage!$E$11="","",Paramétrage!$E$11)</f>
        <v/>
      </c>
      <c r="G20" s="6" t="str">
        <f>IF($F20="","",COUNTIFS('Suivi des temps équipe'!$E$9:$E$68,$F20))</f>
        <v/>
      </c>
      <c r="H20" s="14" t="str">
        <f>IF($F20="","",SUMIFS('Suivi des temps équipe'!$K$9:$K$68,'Suivi des temps équipe'!$E$9:$E$68,$F20))</f>
        <v/>
      </c>
      <c r="I20" s="14" t="str">
        <f>IF($F20="","",SUMIFS('Suivi des temps équipe'!$L$9:$L$68,'Suivi des temps équipe'!$E$9:$E$68,$F20))</f>
        <v/>
      </c>
      <c r="K20" s="6" t="str">
        <f>IF(Paramétrage!$G$11="","",Paramétrage!$G$11)</f>
        <v/>
      </c>
      <c r="L20" s="6" t="str">
        <f>IF($K20="","",COUNTIFS('Suivi des temps équipe'!$F$9:$F$68,$K20))</f>
        <v/>
      </c>
      <c r="M20" s="14" t="str">
        <f>IF($K20="","",SUMIFS('Suivi des temps équipe'!$K$9:$K$68,'Suivi des temps équipe'!$F$9:$F$68,$K20))</f>
        <v/>
      </c>
      <c r="N20" s="14" t="str">
        <f>IF($K20="","",SUMIFS('Suivi des temps équipe'!$L$9:$L$68,'Suivi des temps équipe'!$F$9:$F$68,$K20))</f>
        <v/>
      </c>
    </row>
    <row r="21" spans="1:14">
      <c r="A21" s="6" t="str">
        <f>IF(Paramétrage!$A$12="","",Paramétrage!$A$12)</f>
        <v/>
      </c>
      <c r="B21" s="6" t="str">
        <f>IF($A21="","",COUNTIFS('Suivi des temps équipe'!$C$9:$C$68,$A21))</f>
        <v/>
      </c>
      <c r="C21" s="14" t="str">
        <f>IF($A21="","",SUMIFS('Suivi des temps équipe'!$K$9:$K$68,'Suivi des temps équipe'!$C$9:$C$68,$A21))</f>
        <v/>
      </c>
      <c r="D21" s="14" t="str">
        <f t="shared" si="0"/>
        <v/>
      </c>
      <c r="F21" s="6" t="str">
        <f>IF(Paramétrage!$E$12="","",Paramétrage!$E$12)</f>
        <v/>
      </c>
      <c r="G21" s="6" t="str">
        <f>IF($F21="","",COUNTIFS('Suivi des temps équipe'!$E$9:$E$68,$F21))</f>
        <v/>
      </c>
      <c r="H21" s="14" t="str">
        <f>IF($F21="","",SUMIFS('Suivi des temps équipe'!$K$9:$K$68,'Suivi des temps équipe'!$E$9:$E$68,$F21))</f>
        <v/>
      </c>
      <c r="I21" s="14" t="str">
        <f>IF($F21="","",SUMIFS('Suivi des temps équipe'!$L$9:$L$68,'Suivi des temps équipe'!$E$9:$E$68,$F21))</f>
        <v/>
      </c>
      <c r="K21" s="6" t="str">
        <f>IF(Paramétrage!$G$12="","",Paramétrage!$G$12)</f>
        <v/>
      </c>
      <c r="L21" s="6" t="str">
        <f>IF($K21="","",COUNTIFS('Suivi des temps équipe'!$F$9:$F$68,$K21))</f>
        <v/>
      </c>
      <c r="M21" s="14" t="str">
        <f>IF($K21="","",SUMIFS('Suivi des temps équipe'!$K$9:$K$68,'Suivi des temps équipe'!$F$9:$F$68,$K21))</f>
        <v/>
      </c>
      <c r="N21" s="14" t="str">
        <f>IF($K21="","",SUMIFS('Suivi des temps équipe'!$L$9:$L$68,'Suivi des temps équipe'!$F$9:$F$68,$K21))</f>
        <v/>
      </c>
    </row>
    <row r="22" spans="1:14">
      <c r="A22" s="6" t="str">
        <f>IF(Paramétrage!$A$13="","",Paramétrage!$A$13)</f>
        <v/>
      </c>
      <c r="B22" s="6" t="str">
        <f>IF($A22="","",COUNTIFS('Suivi des temps équipe'!$C$9:$C$68,$A22))</f>
        <v/>
      </c>
      <c r="C22" s="14" t="str">
        <f>IF($A22="","",SUMIFS('Suivi des temps équipe'!$K$9:$K$68,'Suivi des temps équipe'!$C$9:$C$68,$A22))</f>
        <v/>
      </c>
      <c r="D22" s="14" t="str">
        <f t="shared" si="0"/>
        <v/>
      </c>
      <c r="F22" s="6" t="str">
        <f>IF(Paramétrage!$E$13="","",Paramétrage!$E$13)</f>
        <v/>
      </c>
      <c r="G22" s="6" t="str">
        <f>IF($F22="","",COUNTIFS('Suivi des temps équipe'!$E$9:$E$68,$F22))</f>
        <v/>
      </c>
      <c r="H22" s="14" t="str">
        <f>IF($F22="","",SUMIFS('Suivi des temps équipe'!$K$9:$K$68,'Suivi des temps équipe'!$E$9:$E$68,$F22))</f>
        <v/>
      </c>
      <c r="I22" s="14" t="str">
        <f>IF($F22="","",SUMIFS('Suivi des temps équipe'!$L$9:$L$68,'Suivi des temps équipe'!$E$9:$E$68,$F22))</f>
        <v/>
      </c>
      <c r="K22" s="6" t="str">
        <f>IF(Paramétrage!$G$13="","",Paramétrage!$G$13)</f>
        <v/>
      </c>
      <c r="L22" s="6" t="str">
        <f>IF($K22="","",COUNTIFS('Suivi des temps équipe'!$F$9:$F$68,$K22))</f>
        <v/>
      </c>
      <c r="M22" s="14" t="str">
        <f>IF($K22="","",SUMIFS('Suivi des temps équipe'!$K$9:$K$68,'Suivi des temps équipe'!$F$9:$F$68,$K22))</f>
        <v/>
      </c>
      <c r="N22" s="14" t="str">
        <f>IF($K22="","",SUMIFS('Suivi des temps équipe'!$L$9:$L$68,'Suivi des temps équipe'!$F$9:$F$68,$K22))</f>
        <v/>
      </c>
    </row>
    <row r="23" spans="1:14">
      <c r="A23" s="6" t="str">
        <f>IF(Paramétrage!$A$14="","",Paramétrage!$A$14)</f>
        <v/>
      </c>
      <c r="B23" s="6" t="str">
        <f>IF($A23="","",COUNTIFS('Suivi des temps équipe'!$C$9:$C$68,$A23))</f>
        <v/>
      </c>
      <c r="C23" s="14" t="str">
        <f>IF($A23="","",SUMIFS('Suivi des temps équipe'!$K$9:$K$68,'Suivi des temps équipe'!$C$9:$C$68,$A23))</f>
        <v/>
      </c>
      <c r="D23" s="14" t="str">
        <f t="shared" si="0"/>
        <v/>
      </c>
      <c r="F23" s="6" t="str">
        <f>IF(Paramétrage!$E$14="","",Paramétrage!$E$14)</f>
        <v/>
      </c>
      <c r="G23" s="6" t="str">
        <f>IF($F23="","",COUNTIFS('Suivi des temps équipe'!$E$9:$E$68,$F23))</f>
        <v/>
      </c>
      <c r="H23" s="14" t="str">
        <f>IF($F23="","",SUMIFS('Suivi des temps équipe'!$K$9:$K$68,'Suivi des temps équipe'!$E$9:$E$68,$F23))</f>
        <v/>
      </c>
      <c r="I23" s="14" t="str">
        <f>IF($F23="","",SUMIFS('Suivi des temps équipe'!$L$9:$L$68,'Suivi des temps équipe'!$E$9:$E$68,$F23))</f>
        <v/>
      </c>
      <c r="K23" s="6" t="str">
        <f>IF(Paramétrage!$G$14="","",Paramétrage!$G$14)</f>
        <v/>
      </c>
      <c r="L23" s="6" t="str">
        <f>IF($K23="","",COUNTIFS('Suivi des temps équipe'!$F$9:$F$68,$K23))</f>
        <v/>
      </c>
      <c r="M23" s="14" t="str">
        <f>IF($K23="","",SUMIFS('Suivi des temps équipe'!$K$9:$K$68,'Suivi des temps équipe'!$F$9:$F$68,$K23))</f>
        <v/>
      </c>
      <c r="N23" s="14" t="str">
        <f>IF($K23="","",SUMIFS('Suivi des temps équipe'!$L$9:$L$68,'Suivi des temps équipe'!$F$9:$F$68,$K23))</f>
        <v/>
      </c>
    </row>
    <row r="24" spans="1:14">
      <c r="A24" s="6" t="str">
        <f>IF(Paramétrage!$A$15="","",Paramétrage!$A$15)</f>
        <v/>
      </c>
      <c r="B24" s="6" t="str">
        <f>IF($A24="","",COUNTIFS('Suivi des temps équipe'!$C$9:$C$68,$A24))</f>
        <v/>
      </c>
      <c r="C24" s="14" t="str">
        <f>IF($A24="","",SUMIFS('Suivi des temps équipe'!$K$9:$K$68,'Suivi des temps équipe'!$C$9:$C$68,$A24))</f>
        <v/>
      </c>
      <c r="D24" s="14" t="str">
        <f t="shared" si="0"/>
        <v/>
      </c>
      <c r="F24" s="6" t="str">
        <f>IF(Paramétrage!$E$15="","",Paramétrage!$E$15)</f>
        <v/>
      </c>
      <c r="G24" s="6" t="str">
        <f>IF($F24="","",COUNTIFS('Suivi des temps équipe'!$E$9:$E$68,$F24))</f>
        <v/>
      </c>
      <c r="H24" s="14" t="str">
        <f>IF($F24="","",SUMIFS('Suivi des temps équipe'!$K$9:$K$68,'Suivi des temps équipe'!$E$9:$E$68,$F24))</f>
        <v/>
      </c>
      <c r="I24" s="14" t="str">
        <f>IF($F24="","",SUMIFS('Suivi des temps équipe'!$L$9:$L$68,'Suivi des temps équipe'!$E$9:$E$68,$F24))</f>
        <v/>
      </c>
      <c r="K24" s="6" t="str">
        <f>IF(Paramétrage!$G$15="","",Paramétrage!$G$15)</f>
        <v/>
      </c>
      <c r="L24" s="6" t="str">
        <f>IF($K24="","",COUNTIFS('Suivi des temps équipe'!$F$9:$F$68,$K24))</f>
        <v/>
      </c>
      <c r="M24" s="14" t="str">
        <f>IF($K24="","",SUMIFS('Suivi des temps équipe'!$K$9:$K$68,'Suivi des temps équipe'!$F$9:$F$68,$K24))</f>
        <v/>
      </c>
      <c r="N24" s="14" t="str">
        <f>IF($K24="","",SUMIFS('Suivi des temps équipe'!$L$9:$L$68,'Suivi des temps équipe'!$F$9:$F$68,$K24))</f>
        <v/>
      </c>
    </row>
    <row r="25" spans="1:14">
      <c r="A25" s="6" t="str">
        <f>IF(Paramétrage!$A$16="","",Paramétrage!$A$16)</f>
        <v/>
      </c>
      <c r="B25" s="6" t="str">
        <f>IF($A25="","",COUNTIFS('Suivi des temps équipe'!$C$9:$C$68,$A25))</f>
        <v/>
      </c>
      <c r="C25" s="14" t="str">
        <f>IF($A25="","",SUMIFS('Suivi des temps équipe'!$K$9:$K$68,'Suivi des temps équipe'!$C$9:$C$68,$A25))</f>
        <v/>
      </c>
      <c r="D25" s="14" t="str">
        <f t="shared" si="0"/>
        <v/>
      </c>
      <c r="F25" s="6" t="str">
        <f>IF(Paramétrage!$E$16="","",Paramétrage!$E$16)</f>
        <v/>
      </c>
      <c r="G25" s="6" t="str">
        <f>IF($F25="","",COUNTIFS('Suivi des temps équipe'!$E$9:$E$68,$F25))</f>
        <v/>
      </c>
      <c r="H25" s="14" t="str">
        <f>IF($F25="","",SUMIFS('Suivi des temps équipe'!$K$9:$K$68,'Suivi des temps équipe'!$E$9:$E$68,$F25))</f>
        <v/>
      </c>
      <c r="I25" s="14" t="str">
        <f>IF($F25="","",SUMIFS('Suivi des temps équipe'!$L$9:$L$68,'Suivi des temps équipe'!$E$9:$E$68,$F25))</f>
        <v/>
      </c>
      <c r="K25" s="6" t="str">
        <f>IF(Paramétrage!$G$16="","",Paramétrage!$G$16)</f>
        <v/>
      </c>
      <c r="L25" s="6" t="str">
        <f>IF($K25="","",COUNTIFS('Suivi des temps équipe'!$F$9:$F$68,$K25))</f>
        <v/>
      </c>
      <c r="M25" s="14" t="str">
        <f>IF($K25="","",SUMIFS('Suivi des temps équipe'!$K$9:$K$68,'Suivi des temps équipe'!$F$9:$F$68,$K25))</f>
        <v/>
      </c>
      <c r="N25" s="14" t="str">
        <f>IF($K25="","",SUMIFS('Suivi des temps équipe'!$L$9:$L$68,'Suivi des temps équipe'!$F$9:$F$68,$K25))</f>
        <v/>
      </c>
    </row>
    <row r="26" spans="1:14">
      <c r="A26" s="6" t="str">
        <f>IF(Paramétrage!$A$17="","",Paramétrage!$A$17)</f>
        <v/>
      </c>
      <c r="B26" s="6" t="str">
        <f>IF($A26="","",COUNTIFS('Suivi des temps équipe'!$C$9:$C$68,$A26))</f>
        <v/>
      </c>
      <c r="C26" s="14" t="str">
        <f>IF($A26="","",SUMIFS('Suivi des temps équipe'!$K$9:$K$68,'Suivi des temps équipe'!$C$9:$C$68,$A26))</f>
        <v/>
      </c>
      <c r="D26" s="14" t="str">
        <f t="shared" si="0"/>
        <v/>
      </c>
      <c r="F26" s="6" t="str">
        <f>IF(Paramétrage!$E$17="","",Paramétrage!$E$17)</f>
        <v/>
      </c>
      <c r="G26" s="6" t="str">
        <f>IF($F26="","",COUNTIFS('Suivi des temps équipe'!$E$9:$E$68,$F26))</f>
        <v/>
      </c>
      <c r="H26" s="14" t="str">
        <f>IF($F26="","",SUMIFS('Suivi des temps équipe'!$K$9:$K$68,'Suivi des temps équipe'!$E$9:$E$68,$F26))</f>
        <v/>
      </c>
      <c r="I26" s="14" t="str">
        <f>IF($F26="","",SUMIFS('Suivi des temps équipe'!$L$9:$L$68,'Suivi des temps équipe'!$E$9:$E$68,$F26))</f>
        <v/>
      </c>
      <c r="K26" s="6" t="str">
        <f>IF(Paramétrage!$G$17="","",Paramétrage!$G$17)</f>
        <v/>
      </c>
      <c r="L26" s="6" t="str">
        <f>IF($K26="","",COUNTIFS('Suivi des temps équipe'!$F$9:$F$68,$K26))</f>
        <v/>
      </c>
      <c r="M26" s="14" t="str">
        <f>IF($K26="","",SUMIFS('Suivi des temps équipe'!$K$9:$K$68,'Suivi des temps équipe'!$F$9:$F$68,$K26))</f>
        <v/>
      </c>
      <c r="N26" s="14" t="str">
        <f>IF($K26="","",SUMIFS('Suivi des temps équipe'!$L$9:$L$68,'Suivi des temps équipe'!$F$9:$F$68,$K26))</f>
        <v/>
      </c>
    </row>
    <row r="27" spans="1:14">
      <c r="A27" s="6" t="str">
        <f>IF(Paramétrage!$A$18="","",Paramétrage!$A$18)</f>
        <v/>
      </c>
      <c r="B27" s="6" t="str">
        <f>IF($A27="","",COUNTIFS('Suivi des temps équipe'!$C$9:$C$68,$A27))</f>
        <v/>
      </c>
      <c r="C27" s="14" t="str">
        <f>IF($A27="","",SUMIFS('Suivi des temps équipe'!$K$9:$K$68,'Suivi des temps équipe'!$C$9:$C$68,$A27))</f>
        <v/>
      </c>
      <c r="D27" s="14" t="str">
        <f t="shared" si="0"/>
        <v/>
      </c>
      <c r="F27" s="6" t="str">
        <f>IF(Paramétrage!$E$18="","",Paramétrage!$E$18)</f>
        <v/>
      </c>
      <c r="G27" s="6" t="str">
        <f>IF($F27="","",COUNTIFS('Suivi des temps équipe'!$E$9:$E$68,$F27))</f>
        <v/>
      </c>
      <c r="H27" s="14" t="str">
        <f>IF($F27="","",SUMIFS('Suivi des temps équipe'!$K$9:$K$68,'Suivi des temps équipe'!$E$9:$E$68,$F27))</f>
        <v/>
      </c>
      <c r="I27" s="14" t="str">
        <f>IF($F27="","",SUMIFS('Suivi des temps équipe'!$L$9:$L$68,'Suivi des temps équipe'!$E$9:$E$68,$F27))</f>
        <v/>
      </c>
      <c r="K27" s="6" t="str">
        <f>IF(Paramétrage!$G$18="","",Paramétrage!$G$18)</f>
        <v/>
      </c>
      <c r="L27" s="6" t="str">
        <f>IF($K27="","",COUNTIFS('Suivi des temps équipe'!$F$9:$F$68,$K27))</f>
        <v/>
      </c>
      <c r="M27" s="14" t="str">
        <f>IF($K27="","",SUMIFS('Suivi des temps équipe'!$K$9:$K$68,'Suivi des temps équipe'!$F$9:$F$68,$K27))</f>
        <v/>
      </c>
      <c r="N27" s="14" t="str">
        <f>IF($K27="","",SUMIFS('Suivi des temps équipe'!$L$9:$L$68,'Suivi des temps équipe'!$F$9:$F$68,$K27))</f>
        <v/>
      </c>
    </row>
    <row r="28" spans="1:14">
      <c r="A28" s="6" t="str">
        <f>IF(Paramétrage!$A$19="","",Paramétrage!$A$19)</f>
        <v/>
      </c>
      <c r="B28" s="6" t="str">
        <f>IF($A28="","",COUNTIFS('Suivi des temps équipe'!$C$9:$C$68,$A28))</f>
        <v/>
      </c>
      <c r="C28" s="14" t="str">
        <f>IF($A28="","",SUMIFS('Suivi des temps équipe'!$K$9:$K$68,'Suivi des temps équipe'!$C$9:$C$68,$A28))</f>
        <v/>
      </c>
      <c r="D28" s="14" t="str">
        <f t="shared" si="0"/>
        <v/>
      </c>
      <c r="F28" s="6" t="str">
        <f>IF(Paramétrage!$E$19="","",Paramétrage!$E$19)</f>
        <v/>
      </c>
      <c r="G28" s="6" t="str">
        <f>IF($F28="","",COUNTIFS('Suivi des temps équipe'!$E$9:$E$68,$F28))</f>
        <v/>
      </c>
      <c r="H28" s="14" t="str">
        <f>IF($F28="","",SUMIFS('Suivi des temps équipe'!$K$9:$K$68,'Suivi des temps équipe'!$E$9:$E$68,$F28))</f>
        <v/>
      </c>
      <c r="I28" s="14" t="str">
        <f>IF($F28="","",SUMIFS('Suivi des temps équipe'!$L$9:$L$68,'Suivi des temps équipe'!$E$9:$E$68,$F28))</f>
        <v/>
      </c>
      <c r="K28" s="6" t="str">
        <f>IF(Paramétrage!$G$19="","",Paramétrage!$G$19)</f>
        <v/>
      </c>
      <c r="L28" s="6" t="str">
        <f>IF($K28="","",COUNTIFS('Suivi des temps équipe'!$F$9:$F$68,$K28))</f>
        <v/>
      </c>
      <c r="M28" s="14" t="str">
        <f>IF($K28="","",SUMIFS('Suivi des temps équipe'!$K$9:$K$68,'Suivi des temps équipe'!$F$9:$F$68,$K28))</f>
        <v/>
      </c>
      <c r="N28" s="14" t="str">
        <f>IF($K28="","",SUMIFS('Suivi des temps équipe'!$L$9:$L$68,'Suivi des temps équipe'!$F$9:$F$68,$K28))</f>
        <v/>
      </c>
    </row>
    <row r="29" spans="1:14">
      <c r="A29" s="6" t="str">
        <f>IF(Paramétrage!$A$20="","",Paramétrage!$A$20)</f>
        <v/>
      </c>
      <c r="B29" s="6" t="str">
        <f>IF($A29="","",COUNTIFS('Suivi des temps équipe'!$C$9:$C$68,$A29))</f>
        <v/>
      </c>
      <c r="C29" s="14" t="str">
        <f>IF($A29="","",SUMIFS('Suivi des temps équipe'!$K$9:$K$68,'Suivi des temps équipe'!$C$9:$C$68,$A29))</f>
        <v/>
      </c>
      <c r="D29" s="14" t="str">
        <f t="shared" si="0"/>
        <v/>
      </c>
      <c r="F29" s="6" t="str">
        <f>IF(Paramétrage!$E$20="","",Paramétrage!$E$20)</f>
        <v/>
      </c>
      <c r="G29" s="6" t="str">
        <f>IF($F29="","",COUNTIFS('Suivi des temps équipe'!$E$9:$E$68,$F29))</f>
        <v/>
      </c>
      <c r="H29" s="14" t="str">
        <f>IF($F29="","",SUMIFS('Suivi des temps équipe'!$K$9:$K$68,'Suivi des temps équipe'!$E$9:$E$68,$F29))</f>
        <v/>
      </c>
      <c r="I29" s="14" t="str">
        <f>IF($F29="","",SUMIFS('Suivi des temps équipe'!$L$9:$L$68,'Suivi des temps équipe'!$E$9:$E$68,$F29))</f>
        <v/>
      </c>
      <c r="K29" s="6" t="str">
        <f>IF(Paramétrage!$G$20="","",Paramétrage!$G$20)</f>
        <v/>
      </c>
      <c r="L29" s="6" t="str">
        <f>IF($K29="","",COUNTIFS('Suivi des temps équipe'!$F$9:$F$68,$K29))</f>
        <v/>
      </c>
      <c r="M29" s="14" t="str">
        <f>IF($K29="","",SUMIFS('Suivi des temps équipe'!$K$9:$K$68,'Suivi des temps équipe'!$F$9:$F$68,$K29))</f>
        <v/>
      </c>
      <c r="N29" s="14" t="str">
        <f>IF($K29="","",SUMIFS('Suivi des temps équipe'!$L$9:$L$68,'Suivi des temps équipe'!$F$9:$F$68,$K29))</f>
        <v/>
      </c>
    </row>
    <row r="30" spans="1:14">
      <c r="A30" s="6" t="str">
        <f>IF(Paramétrage!$A$21="","",Paramétrage!$A$21)</f>
        <v/>
      </c>
      <c r="B30" s="6" t="str">
        <f>IF($A30="","",COUNTIFS('Suivi des temps équipe'!$C$9:$C$68,$A30))</f>
        <v/>
      </c>
      <c r="C30" s="14" t="str">
        <f>IF($A30="","",SUMIFS('Suivi des temps équipe'!$K$9:$K$68,'Suivi des temps équipe'!$C$9:$C$68,$A30))</f>
        <v/>
      </c>
      <c r="D30" s="14" t="str">
        <f t="shared" si="0"/>
        <v/>
      </c>
      <c r="F30" s="6" t="str">
        <f>IF(Paramétrage!$E$21="","",Paramétrage!$E$21)</f>
        <v/>
      </c>
      <c r="G30" s="6" t="str">
        <f>IF($F30="","",COUNTIFS('Suivi des temps équipe'!$E$9:$E$68,$F30))</f>
        <v/>
      </c>
      <c r="H30" s="14" t="str">
        <f>IF($F30="","",SUMIFS('Suivi des temps équipe'!$K$9:$K$68,'Suivi des temps équipe'!$E$9:$E$68,$F30))</f>
        <v/>
      </c>
      <c r="I30" s="14" t="str">
        <f>IF($F30="","",SUMIFS('Suivi des temps équipe'!$L$9:$L$68,'Suivi des temps équipe'!$E$9:$E$68,$F30))</f>
        <v/>
      </c>
      <c r="K30" s="6" t="str">
        <f>IF(Paramétrage!$G$21="","",Paramétrage!$G$21)</f>
        <v/>
      </c>
      <c r="L30" s="6" t="str">
        <f>IF($K30="","",COUNTIFS('Suivi des temps équipe'!$F$9:$F$68,$K30))</f>
        <v/>
      </c>
      <c r="M30" s="14" t="str">
        <f>IF($K30="","",SUMIFS('Suivi des temps équipe'!$K$9:$K$68,'Suivi des temps équipe'!$F$9:$F$68,$K30))</f>
        <v/>
      </c>
      <c r="N30" s="14" t="str">
        <f>IF($K30="","",SUMIFS('Suivi des temps équipe'!$L$9:$L$68,'Suivi des temps équipe'!$F$9:$F$68,$K30))</f>
        <v/>
      </c>
    </row>
    <row r="31" spans="1:14">
      <c r="A31" s="6" t="str">
        <f>IF(Paramétrage!$A$22="","",Paramétrage!$A$22)</f>
        <v/>
      </c>
      <c r="B31" s="6" t="str">
        <f>IF($A31="","",COUNTIFS('Suivi des temps équipe'!$C$9:$C$68,$A31))</f>
        <v/>
      </c>
      <c r="C31" s="14" t="str">
        <f>IF($A31="","",SUMIFS('Suivi des temps équipe'!$K$9:$K$68,'Suivi des temps équipe'!$C$9:$C$68,$A31))</f>
        <v/>
      </c>
      <c r="D31" s="14" t="str">
        <f t="shared" si="0"/>
        <v/>
      </c>
      <c r="F31" s="6" t="str">
        <f>IF(Paramétrage!$E$22="","",Paramétrage!$E$22)</f>
        <v/>
      </c>
      <c r="G31" s="6" t="str">
        <f>IF($F31="","",COUNTIFS('Suivi des temps équipe'!$E$9:$E$68,$F31))</f>
        <v/>
      </c>
      <c r="H31" s="14" t="str">
        <f>IF($F31="","",SUMIFS('Suivi des temps équipe'!$K$9:$K$68,'Suivi des temps équipe'!$E$9:$E$68,$F31))</f>
        <v/>
      </c>
      <c r="I31" s="14" t="str">
        <f>IF($F31="","",SUMIFS('Suivi des temps équipe'!$L$9:$L$68,'Suivi des temps équipe'!$E$9:$E$68,$F31))</f>
        <v/>
      </c>
      <c r="K31" s="6" t="str">
        <f>IF(Paramétrage!$G$22="","",Paramétrage!$G$22)</f>
        <v/>
      </c>
      <c r="L31" s="6" t="str">
        <f>IF($K31="","",COUNTIFS('Suivi des temps équipe'!$F$9:$F$68,$K31))</f>
        <v/>
      </c>
      <c r="M31" s="14" t="str">
        <f>IF($K31="","",SUMIFS('Suivi des temps équipe'!$K$9:$K$68,'Suivi des temps équipe'!$F$9:$F$68,$K31))</f>
        <v/>
      </c>
      <c r="N31" s="14" t="str">
        <f>IF($K31="","",SUMIFS('Suivi des temps équipe'!$L$9:$L$68,'Suivi des temps équipe'!$F$9:$F$68,$K31))</f>
        <v/>
      </c>
    </row>
    <row r="32" spans="1:14">
      <c r="A32" s="6" t="str">
        <f>IF(Paramétrage!$A$23="","",Paramétrage!$A$23)</f>
        <v/>
      </c>
      <c r="B32" s="6" t="str">
        <f>IF($A32="","",COUNTIFS('Suivi des temps équipe'!$C$9:$C$68,$A32))</f>
        <v/>
      </c>
      <c r="C32" s="14" t="str">
        <f>IF($A32="","",SUMIFS('Suivi des temps équipe'!$K$9:$K$68,'Suivi des temps équipe'!$C$9:$C$68,$A32))</f>
        <v/>
      </c>
      <c r="D32" s="14" t="str">
        <f t="shared" si="0"/>
        <v/>
      </c>
      <c r="F32" s="6" t="str">
        <f>IF(Paramétrage!$E$23="","",Paramétrage!$E$23)</f>
        <v/>
      </c>
      <c r="G32" s="6" t="str">
        <f>IF($F32="","",COUNTIFS('Suivi des temps équipe'!$E$9:$E$68,$F32))</f>
        <v/>
      </c>
      <c r="H32" s="14" t="str">
        <f>IF($F32="","",SUMIFS('Suivi des temps équipe'!$K$9:$K$68,'Suivi des temps équipe'!$E$9:$E$68,$F32))</f>
        <v/>
      </c>
      <c r="I32" s="14" t="str">
        <f>IF($F32="","",SUMIFS('Suivi des temps équipe'!$L$9:$L$68,'Suivi des temps équipe'!$E$9:$E$68,$F32))</f>
        <v/>
      </c>
      <c r="K32" s="6" t="str">
        <f>IF(Paramétrage!$G$23="","",Paramétrage!$G$23)</f>
        <v/>
      </c>
      <c r="L32" s="6" t="str">
        <f>IF($K32="","",COUNTIFS('Suivi des temps équipe'!$F$9:$F$68,$K32))</f>
        <v/>
      </c>
      <c r="M32" s="14" t="str">
        <f>IF($K32="","",SUMIFS('Suivi des temps équipe'!$K$9:$K$68,'Suivi des temps équipe'!$F$9:$F$68,$K32))</f>
        <v/>
      </c>
      <c r="N32" s="14" t="str">
        <f>IF($K32="","",SUMIFS('Suivi des temps équipe'!$L$9:$L$68,'Suivi des temps équipe'!$F$9:$F$68,$K32))</f>
        <v/>
      </c>
    </row>
    <row r="35" spans="1:14">
      <c r="A35" s="20" t="s">
        <v>60</v>
      </c>
      <c r="B35" s="16"/>
      <c r="C35" s="16"/>
      <c r="D35" s="16"/>
      <c r="F35" s="19" t="s">
        <v>61</v>
      </c>
      <c r="G35" s="16"/>
      <c r="H35" s="16"/>
      <c r="I35" s="16"/>
      <c r="K35" s="22" t="s">
        <v>62</v>
      </c>
      <c r="L35" s="16"/>
      <c r="M35" s="16"/>
      <c r="N35" s="16"/>
    </row>
    <row r="36" spans="1:14">
      <c r="A36" s="13" t="s">
        <v>30</v>
      </c>
      <c r="B36" s="13" t="s">
        <v>56</v>
      </c>
      <c r="C36" s="13" t="s">
        <v>57</v>
      </c>
      <c r="D36" s="13" t="s">
        <v>36</v>
      </c>
      <c r="F36" s="13" t="s">
        <v>63</v>
      </c>
      <c r="G36" s="13" t="s">
        <v>56</v>
      </c>
      <c r="H36" s="13" t="s">
        <v>57</v>
      </c>
      <c r="I36" s="13" t="s">
        <v>58</v>
      </c>
      <c r="K36" s="13" t="s">
        <v>39</v>
      </c>
      <c r="L36" s="13" t="s">
        <v>64</v>
      </c>
      <c r="M36" s="13"/>
      <c r="N36" s="13"/>
    </row>
    <row r="37" spans="1:14">
      <c r="A37" s="6" t="str">
        <f>IF(Paramétrage!$C$9="","",Paramétrage!$C$9)</f>
        <v/>
      </c>
      <c r="B37" s="6" t="str">
        <f>IF($A37="","",COUNTIFS('Suivi des temps équipe'!$D$9:$D$68,$A37))</f>
        <v/>
      </c>
      <c r="C37" s="14" t="str">
        <f>IF($A37="","",SUMIFS('Suivi des temps équipe'!$K$9:$K$68,'Suivi des temps équipe'!$D$9:$D$68,$A37))</f>
        <v/>
      </c>
      <c r="D37" s="14" t="str">
        <f>IF($A37="","",SUMIFS('Suivi des temps équipe'!$L$9:$L$68,'Suivi des temps équipe'!$D$9:$D$68,$A37))</f>
        <v/>
      </c>
      <c r="F37" s="6" t="s">
        <v>11</v>
      </c>
      <c r="G37" s="6">
        <f>COUNTIFS('Suivi des temps équipe'!$M$9:$M$68,$F37)</f>
        <v>0</v>
      </c>
      <c r="H37" s="14">
        <f>SUMIFS('Suivi des temps équipe'!$K$9:$K$68,'Suivi des temps équipe'!$M$9:$M$68,$F37)</f>
        <v>0</v>
      </c>
      <c r="I37" s="14" t="str">
        <f>IF($G37=0,"",$H37/$G37)</f>
        <v/>
      </c>
      <c r="K37" s="6" t="s">
        <v>65</v>
      </c>
      <c r="L37" s="6">
        <f>COUNTIFS('Suivi des temps équipe'!$O$9:$O$68,"À compléter")</f>
        <v>0</v>
      </c>
      <c r="M37" s="6"/>
      <c r="N37" s="6"/>
    </row>
    <row r="38" spans="1:14">
      <c r="A38" s="6" t="str">
        <f>IF(Paramétrage!$C$10="","",Paramétrage!$C$10)</f>
        <v/>
      </c>
      <c r="B38" s="6" t="str">
        <f>IF($A38="","",COUNTIFS('Suivi des temps équipe'!$D$9:$D$68,$A38))</f>
        <v/>
      </c>
      <c r="C38" s="14" t="str">
        <f>IF($A38="","",SUMIFS('Suivi des temps équipe'!$K$9:$K$68,'Suivi des temps équipe'!$D$9:$D$68,$A38))</f>
        <v/>
      </c>
      <c r="D38" s="14" t="str">
        <f>IF($A38="","",SUMIFS('Suivi des temps équipe'!$L$9:$L$68,'Suivi des temps équipe'!$D$9:$D$68,$A38))</f>
        <v/>
      </c>
      <c r="F38" s="6" t="s">
        <v>13</v>
      </c>
      <c r="G38" s="6">
        <f>COUNTIFS('Suivi des temps équipe'!$M$9:$M$68,$F38)</f>
        <v>0</v>
      </c>
      <c r="H38" s="14">
        <f>SUMIFS('Suivi des temps équipe'!$K$9:$K$68,'Suivi des temps équipe'!$M$9:$M$68,$F38)</f>
        <v>0</v>
      </c>
      <c r="I38" s="14" t="str">
        <f>IF($G38=0,"",$H38/$G38)</f>
        <v/>
      </c>
      <c r="K38" s="6" t="s">
        <v>66</v>
      </c>
      <c r="L38" s="6">
        <f>COUNTIFS('Suivi des temps équipe'!$O$9:$O$68,"Statut à finaliser")</f>
        <v>0</v>
      </c>
      <c r="M38" s="6"/>
      <c r="N38" s="6"/>
    </row>
    <row r="39" spans="1:14">
      <c r="A39" s="6" t="str">
        <f>IF(Paramétrage!$C$11="","",Paramétrage!$C$11)</f>
        <v/>
      </c>
      <c r="B39" s="6" t="str">
        <f>IF($A39="","",COUNTIFS('Suivi des temps équipe'!$D$9:$D$68,$A39))</f>
        <v/>
      </c>
      <c r="C39" s="14" t="str">
        <f>IF($A39="","",SUMIFS('Suivi des temps équipe'!$K$9:$K$68,'Suivi des temps équipe'!$D$9:$D$68,$A39))</f>
        <v/>
      </c>
      <c r="D39" s="14" t="str">
        <f>IF($A39="","",SUMIFS('Suivi des temps équipe'!$L$9:$L$68,'Suivi des temps équipe'!$D$9:$D$68,$A39))</f>
        <v/>
      </c>
      <c r="F39" s="6" t="s">
        <v>15</v>
      </c>
      <c r="G39" s="6">
        <f>COUNTIFS('Suivi des temps équipe'!$M$9:$M$68,$F39)</f>
        <v>0</v>
      </c>
      <c r="H39" s="14">
        <f>SUMIFS('Suivi des temps équipe'!$K$9:$K$68,'Suivi des temps équipe'!$M$9:$M$68,$F39)</f>
        <v>0</v>
      </c>
      <c r="I39" s="14" t="str">
        <f>IF($G39=0,"",$H39/$G39)</f>
        <v/>
      </c>
      <c r="K39" s="6" t="s">
        <v>67</v>
      </c>
      <c r="L39" s="6">
        <f>COUNTIFS('Suivi des temps équipe'!$O$9:$O$68,"Pause à vérifier")</f>
        <v>0</v>
      </c>
      <c r="M39" s="6"/>
      <c r="N39" s="6"/>
    </row>
    <row r="40" spans="1:14">
      <c r="A40" s="6" t="str">
        <f>IF(Paramétrage!$C$12="","",Paramétrage!$C$12)</f>
        <v/>
      </c>
      <c r="B40" s="6" t="str">
        <f>IF($A40="","",COUNTIFS('Suivi des temps équipe'!$D$9:$D$68,$A40))</f>
        <v/>
      </c>
      <c r="C40" s="14" t="str">
        <f>IF($A40="","",SUMIFS('Suivi des temps équipe'!$K$9:$K$68,'Suivi des temps équipe'!$D$9:$D$68,$A40))</f>
        <v/>
      </c>
      <c r="D40" s="14" t="str">
        <f>IF($A40="","",SUMIFS('Suivi des temps équipe'!$L$9:$L$68,'Suivi des temps équipe'!$D$9:$D$68,$A40))</f>
        <v/>
      </c>
      <c r="F40" s="6" t="s">
        <v>17</v>
      </c>
      <c r="G40" s="6">
        <f>COUNTIFS('Suivi des temps équipe'!$M$9:$M$68,$F40)</f>
        <v>0</v>
      </c>
      <c r="H40" s="14">
        <f>SUMIFS('Suivi des temps équipe'!$K$9:$K$68,'Suivi des temps équipe'!$M$9:$M$68,$F40)</f>
        <v>0</v>
      </c>
      <c r="I40" s="14" t="str">
        <f>IF($G40=0,"",$H40/$G40)</f>
        <v/>
      </c>
      <c r="K40" s="6" t="s">
        <v>68</v>
      </c>
      <c r="L40" s="6">
        <f>COUNTIFS('Suivi des temps équipe'!$O$9:$O$68,"Horaire à vérifier")</f>
        <v>0</v>
      </c>
      <c r="M40" s="6"/>
      <c r="N40" s="6"/>
    </row>
    <row r="41" spans="1:14">
      <c r="A41" s="6" t="str">
        <f>IF(Paramétrage!$C$13="","",Paramétrage!$C$13)</f>
        <v/>
      </c>
      <c r="B41" s="6" t="str">
        <f>IF($A41="","",COUNTIFS('Suivi des temps équipe'!$D$9:$D$68,$A41))</f>
        <v/>
      </c>
      <c r="C41" s="14" t="str">
        <f>IF($A41="","",SUMIFS('Suivi des temps équipe'!$K$9:$K$68,'Suivi des temps équipe'!$D$9:$D$68,$A41))</f>
        <v/>
      </c>
      <c r="D41" s="14" t="str">
        <f>IF($A41="","",SUMIFS('Suivi des temps équipe'!$L$9:$L$68,'Suivi des temps équipe'!$D$9:$D$68,$A41))</f>
        <v/>
      </c>
      <c r="K41" s="6" t="s">
        <v>69</v>
      </c>
      <c r="L41" s="6">
        <f>COUNTIFS('Suivi des temps équipe'!$O$9:$O$68,"Écart important")</f>
        <v>0</v>
      </c>
      <c r="M41" s="6"/>
      <c r="N41" s="6"/>
    </row>
    <row r="42" spans="1:14">
      <c r="A42" s="6" t="str">
        <f>IF(Paramétrage!$C$14="","",Paramétrage!$C$14)</f>
        <v/>
      </c>
      <c r="B42" s="6" t="str">
        <f>IF($A42="","",COUNTIFS('Suivi des temps équipe'!$D$9:$D$68,$A42))</f>
        <v/>
      </c>
      <c r="C42" s="14" t="str">
        <f>IF($A42="","",SUMIFS('Suivi des temps équipe'!$K$9:$K$68,'Suivi des temps équipe'!$D$9:$D$68,$A42))</f>
        <v/>
      </c>
      <c r="D42" s="14" t="str">
        <f>IF($A42="","",SUMIFS('Suivi des temps équipe'!$L$9:$L$68,'Suivi des temps équipe'!$D$9:$D$68,$A42))</f>
        <v/>
      </c>
      <c r="K42" s="6" t="s">
        <v>70</v>
      </c>
      <c r="L42" s="6">
        <f>COUNTIFS('Suivi des temps équipe'!$O$9:$O$68,"OK")</f>
        <v>0</v>
      </c>
      <c r="M42" s="6"/>
      <c r="N42" s="6"/>
    </row>
    <row r="43" spans="1:14">
      <c r="A43" s="6" t="str">
        <f>IF(Paramétrage!$C$15="","",Paramétrage!$C$15)</f>
        <v/>
      </c>
      <c r="B43" s="6" t="str">
        <f>IF($A43="","",COUNTIFS('Suivi des temps équipe'!$D$9:$D$68,$A43))</f>
        <v/>
      </c>
      <c r="C43" s="14" t="str">
        <f>IF($A43="","",SUMIFS('Suivi des temps équipe'!$K$9:$K$68,'Suivi des temps équipe'!$D$9:$D$68,$A43))</f>
        <v/>
      </c>
      <c r="D43" s="14" t="str">
        <f>IF($A43="","",SUMIFS('Suivi des temps équipe'!$L$9:$L$68,'Suivi des temps équipe'!$D$9:$D$68,$A43))</f>
        <v/>
      </c>
    </row>
    <row r="44" spans="1:14">
      <c r="A44" s="6" t="str">
        <f>IF(Paramétrage!$C$16="","",Paramétrage!$C$16)</f>
        <v/>
      </c>
      <c r="B44" s="6" t="str">
        <f>IF($A44="","",COUNTIFS('Suivi des temps équipe'!$D$9:$D$68,$A44))</f>
        <v/>
      </c>
      <c r="C44" s="14" t="str">
        <f>IF($A44="","",SUMIFS('Suivi des temps équipe'!$K$9:$K$68,'Suivi des temps équipe'!$D$9:$D$68,$A44))</f>
        <v/>
      </c>
      <c r="D44" s="14" t="str">
        <f>IF($A44="","",SUMIFS('Suivi des temps équipe'!$L$9:$L$68,'Suivi des temps équipe'!$D$9:$D$68,$A44))</f>
        <v/>
      </c>
    </row>
    <row r="45" spans="1:14">
      <c r="A45" s="6" t="str">
        <f>IF(Paramétrage!$C$17="","",Paramétrage!$C$17)</f>
        <v/>
      </c>
      <c r="B45" s="6" t="str">
        <f>IF($A45="","",COUNTIFS('Suivi des temps équipe'!$D$9:$D$68,$A45))</f>
        <v/>
      </c>
      <c r="C45" s="14" t="str">
        <f>IF($A45="","",SUMIFS('Suivi des temps équipe'!$K$9:$K$68,'Suivi des temps équipe'!$D$9:$D$68,$A45))</f>
        <v/>
      </c>
      <c r="D45" s="14" t="str">
        <f>IF($A45="","",SUMIFS('Suivi des temps équipe'!$L$9:$L$68,'Suivi des temps équipe'!$D$9:$D$68,$A45))</f>
        <v/>
      </c>
    </row>
    <row r="46" spans="1:14">
      <c r="A46" s="6" t="str">
        <f>IF(Paramétrage!$C$18="","",Paramétrage!$C$18)</f>
        <v/>
      </c>
      <c r="B46" s="6" t="str">
        <f>IF($A46="","",COUNTIFS('Suivi des temps équipe'!$D$9:$D$68,$A46))</f>
        <v/>
      </c>
      <c r="C46" s="14" t="str">
        <f>IF($A46="","",SUMIFS('Suivi des temps équipe'!$K$9:$K$68,'Suivi des temps équipe'!$D$9:$D$68,$A46))</f>
        <v/>
      </c>
      <c r="D46" s="14" t="str">
        <f>IF($A46="","",SUMIFS('Suivi des temps équipe'!$L$9:$L$68,'Suivi des temps équipe'!$D$9:$D$68,$A46))</f>
        <v/>
      </c>
    </row>
    <row r="47" spans="1:14">
      <c r="A47" s="6" t="str">
        <f>IF(Paramétrage!$C$19="","",Paramétrage!$C$19)</f>
        <v/>
      </c>
      <c r="B47" s="6" t="str">
        <f>IF($A47="","",COUNTIFS('Suivi des temps équipe'!$D$9:$D$68,$A47))</f>
        <v/>
      </c>
      <c r="C47" s="14" t="str">
        <f>IF($A47="","",SUMIFS('Suivi des temps équipe'!$K$9:$K$68,'Suivi des temps équipe'!$D$9:$D$68,$A47))</f>
        <v/>
      </c>
      <c r="D47" s="14" t="str">
        <f>IF($A47="","",SUMIFS('Suivi des temps équipe'!$L$9:$L$68,'Suivi des temps équipe'!$D$9:$D$68,$A47))</f>
        <v/>
      </c>
    </row>
    <row r="50" spans="1:15" ht="14.5">
      <c r="A50" s="15" t="s">
        <v>71</v>
      </c>
      <c r="B50" s="16"/>
      <c r="C50" s="16"/>
      <c r="D50" s="16"/>
      <c r="E50" s="16"/>
      <c r="F50" s="16"/>
      <c r="G50" s="16"/>
      <c r="H50" s="16"/>
      <c r="I50" s="16"/>
      <c r="J50" s="16"/>
      <c r="K50" s="16"/>
      <c r="L50" s="16"/>
      <c r="M50" s="16"/>
      <c r="N50" s="16"/>
      <c r="O50" s="16"/>
    </row>
    <row r="51" spans="1:15">
      <c r="A51" s="17" t="s">
        <v>72</v>
      </c>
      <c r="B51" s="16"/>
      <c r="C51" s="16"/>
      <c r="D51" s="16"/>
      <c r="E51" s="16"/>
      <c r="F51" s="16"/>
      <c r="G51" s="16"/>
      <c r="H51" s="16"/>
      <c r="I51" s="16"/>
      <c r="J51" s="16"/>
      <c r="K51" s="16"/>
      <c r="L51" s="16"/>
      <c r="M51" s="16"/>
      <c r="N51" s="16"/>
      <c r="O51" s="16"/>
    </row>
    <row r="52" spans="1:15">
      <c r="A52" s="16"/>
      <c r="B52" s="16"/>
      <c r="C52" s="16"/>
      <c r="D52" s="16"/>
      <c r="E52" s="16"/>
      <c r="F52" s="16"/>
      <c r="G52" s="16"/>
      <c r="H52" s="16"/>
      <c r="I52" s="16"/>
      <c r="J52" s="16"/>
      <c r="K52" s="16"/>
      <c r="L52" s="16"/>
      <c r="M52" s="16"/>
      <c r="N52" s="16"/>
      <c r="O52" s="16"/>
    </row>
  </sheetData>
  <mergeCells count="25">
    <mergeCell ref="A1:J2"/>
    <mergeCell ref="L1:O2"/>
    <mergeCell ref="A3:O3"/>
    <mergeCell ref="A5:L6"/>
    <mergeCell ref="M5:O6"/>
    <mergeCell ref="J8:K9"/>
    <mergeCell ref="J10:K10"/>
    <mergeCell ref="M8:N9"/>
    <mergeCell ref="M10:N10"/>
    <mergeCell ref="A12:B13"/>
    <mergeCell ref="A8:B9"/>
    <mergeCell ref="A10:B10"/>
    <mergeCell ref="D8:E9"/>
    <mergeCell ref="D10:E10"/>
    <mergeCell ref="G8:H9"/>
    <mergeCell ref="G10:H10"/>
    <mergeCell ref="A50:O50"/>
    <mergeCell ref="A51:O52"/>
    <mergeCell ref="A14:B14"/>
    <mergeCell ref="A16:D16"/>
    <mergeCell ref="F16:I16"/>
    <mergeCell ref="K16:N16"/>
    <mergeCell ref="A35:D35"/>
    <mergeCell ref="F35:I35"/>
    <mergeCell ref="K35:N3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Paramétrage</vt:lpstr>
      <vt:lpstr>Suivi des temps équipe</vt:lpstr>
      <vt:lpstr>Synthèse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Margot GARCIA</cp:lastModifiedBy>
  <dcterms:created xsi:type="dcterms:W3CDTF">2026-06-23T15:29:12Z</dcterms:created>
  <dcterms:modified xsi:type="dcterms:W3CDTF">2026-06-24T09:22:44Z</dcterms:modified>
</cp:coreProperties>
</file>